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AP DIV" sheetId="1" state="visible" r:id="rId3"/>
    <sheet name="Scores" sheetId="2" state="visible" r:id="rId4"/>
  </sheets>
  <definedNames>
    <definedName function="false" hidden="false" name="_xlfn_MAXIFS" vbProcedure="false">NA()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<sst xmlns="http://schemas.openxmlformats.org/spreadsheetml/2006/main" count="88" uniqueCount="34">
  <si>
    <t xml:space="preserve">Club</t>
  </si>
  <si>
    <t xml:space="preserve">Ave</t>
  </si>
  <si>
    <t xml:space="preserve">Competitor</t>
  </si>
  <si>
    <t xml:space="preserve">Last Day</t>
  </si>
  <si>
    <t xml:space="preserve">Round</t>
  </si>
  <si>
    <t xml:space="preserve">Ind Card</t>
  </si>
  <si>
    <t xml:space="preserve">Score</t>
  </si>
  <si>
    <t xml:space="preserve">Oppo</t>
  </si>
  <si>
    <t xml:space="preserve">Aggregate</t>
  </si>
  <si>
    <t xml:space="preserve">Result </t>
  </si>
  <si>
    <t xml:space="preserve">Points</t>
  </si>
  <si>
    <t xml:space="preserve">Agg.Pts</t>
  </si>
  <si>
    <t xml:space="preserve">Result</t>
  </si>
  <si>
    <t xml:space="preserve">Pos</t>
  </si>
  <si>
    <t xml:space="preserve">Ave 5 of last 6</t>
  </si>
  <si>
    <t xml:space="preserve">Total Points</t>
  </si>
  <si>
    <t xml:space="preserve">Shooter is a bogey →</t>
  </si>
  <si>
    <t xml:space="preserve">Calculate position →</t>
  </si>
  <si>
    <t xml:space="preserve">Enter shooter details and scores on this sheet ONLY. They will automatically replicate on the results sheet.</t>
  </si>
  <si>
    <t xml:space="preserve">Fill in club numbers, names, initials and averages (important). Enter “Bogey” in the name for each bogey in the division (you need do nothing else for them).</t>
  </si>
  <si>
    <t xml:space="preserve">Enter scores (as points scored) for four cards per shooter per round.</t>
  </si>
  <si>
    <t xml:space="preserve">Enter N rather than zero for any missing scores. Enter D for any disqualified scores. Note: put N or D in the top left cell to NCR or DQ the whole round.</t>
  </si>
  <si>
    <t xml:space="preserve">Scores will not appear on the result sheet until Y is entered in the red cell under the round number. This will allow scores to be entered in advance and not show on the results sheet.</t>
  </si>
  <si>
    <t xml:space="preserve">The below cells contain (per shooter):</t>
  </si>
  <si>
    <t xml:space="preserve">Club No.</t>
  </si>
  <si>
    <t xml:space="preserve">Average</t>
  </si>
  <si>
    <t xml:space="preserve">Shooter Name</t>
  </si>
  <si>
    <t xml:space="preserve">LDFS →</t>
  </si>
  <si>
    <t xml:space="preserve">Division:</t>
  </si>
  <si>
    <t xml:space="preserve">Due with SO →</t>
  </si>
  <si>
    <t xml:space="preserve">Z</t>
  </si>
  <si>
    <t xml:space="preserve">Round No. →</t>
  </si>
  <si>
    <t xml:space="preserve">Round complete or closed: →</t>
  </si>
  <si>
    <t xml:space="preserve">The indicator will set automatically when the due date passes. You can override it (by entering Y) if you have all the scores ahead of time.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</si>
</sst>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General"/>
    <numFmt numFmtId="166" formatCode="@"/>
    <numFmt numFmtId="167" formatCode="0.0"/>
    <numFmt numFmtId="168" formatCode="dd\-mmm"/>
    <numFmt numFmtId="169" formatCode="0"/>
    <numFmt numFmtId="170" formatCode="&quot;TRUE&quot;;&quot;TRUE&quot;;&quot;FALSE&quot;"/>
    <numFmt numFmtId="171" formatCode="0.00000"/>
  </numFmts>
  <fonts count="3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u val="single"/>
      <sz val="11"/>
      <color rgb="FF0066CC"/>
      <name val="Calibri"/>
      <family val="2"/>
      <charset val="1"/>
    </font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8"/>
      <name val="Arial"/>
      <family val="2"/>
      <charset val="1"/>
    </font>
    <font>
      <b val="true"/>
      <sz val="16"/>
      <name val="Arial"/>
      <family val="2"/>
      <charset val="1"/>
    </font>
    <font>
      <b val="true"/>
      <sz val="8"/>
      <name val="Arial Narrow"/>
      <family val="2"/>
      <charset val="1"/>
    </font>
    <font>
      <sz val="13"/>
      <name val="Cambria"/>
      <family val="1"/>
      <charset val="1"/>
    </font>
    <font>
      <b val="true"/>
      <i val="true"/>
      <sz val="12"/>
      <color rgb="FF0000FF"/>
      <name val="AGaramond Bold"/>
      <family val="2"/>
      <charset val="1"/>
    </font>
    <font>
      <sz val="6"/>
      <name val="Arial"/>
      <family val="2"/>
      <charset val="1"/>
    </font>
    <font>
      <b val="true"/>
      <sz val="7"/>
      <name val="Arial"/>
      <family val="2"/>
      <charset val="1"/>
    </font>
    <font>
      <b val="true"/>
      <sz val="7"/>
      <name val="Arial Narrow"/>
      <family val="2"/>
      <charset val="1"/>
    </font>
    <font>
      <b val="true"/>
      <sz val="11"/>
      <name val="Arial"/>
      <family val="2"/>
      <charset val="1"/>
    </font>
    <font>
      <sz val="9"/>
      <name val="Arial"/>
      <family val="2"/>
      <charset val="1"/>
    </font>
    <font>
      <b val="true"/>
      <sz val="8"/>
      <color rgb="FF0000FF"/>
      <name val="AGaramond Bold"/>
      <family val="2"/>
      <charset val="1"/>
    </font>
    <font>
      <sz val="9"/>
      <name val="Arial Narrow"/>
      <family val="2"/>
      <charset val="1"/>
    </font>
    <font>
      <b val="true"/>
      <sz val="11"/>
      <color rgb="FFFF0000"/>
      <name val="Arial"/>
      <family val="2"/>
      <charset val="1"/>
    </font>
    <font>
      <b val="true"/>
      <sz val="8"/>
      <color rgb="FFFF0000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b val="true"/>
      <sz val="10"/>
      <name val="Arial"/>
      <family val="2"/>
      <charset val="1"/>
    </font>
    <font>
      <b val="true"/>
      <i val="true"/>
      <sz val="8"/>
      <name val="Arial Narrow"/>
      <family val="2"/>
      <charset val="1"/>
    </font>
    <font>
      <sz val="12"/>
      <name val="Abadi MT Condensed Extra Bold"/>
      <family val="2"/>
      <charset val="1"/>
    </font>
    <font>
      <b val="true"/>
      <sz val="14"/>
      <color rgb="FFFF0000"/>
      <name val="Arial"/>
      <family val="2"/>
      <charset val="1"/>
    </font>
    <font>
      <sz val="12"/>
      <color rgb="FFFF0000"/>
      <name val="Arial"/>
      <family val="2"/>
      <charset val="1"/>
    </font>
    <font>
      <i val="true"/>
      <sz val="14"/>
      <name val="Cambria"/>
      <family val="1"/>
      <charset val="1"/>
    </font>
    <font>
      <sz val="14"/>
      <name val="Arial"/>
      <family val="2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sz val="10"/>
      <color rgb="FF000000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3FAF46"/>
        <bgColor rgb="FF069A2E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CCFFFF"/>
        <bgColor rgb="FFCCFFFF"/>
      </patternFill>
    </fill>
    <fill>
      <patternFill patternType="solid">
        <fgColor rgb="FFBBE33D"/>
        <bgColor rgb="FFFFCC00"/>
      </patternFill>
    </fill>
    <fill>
      <patternFill patternType="solid">
        <fgColor rgb="FFFFCC99"/>
        <bgColor rgb="FFC0C0C0"/>
      </patternFill>
    </fill>
    <fill>
      <patternFill patternType="solid">
        <fgColor rgb="FFFF0000"/>
        <bgColor rgb="FF993300"/>
      </patternFill>
    </fill>
  </fills>
  <borders count="48">
    <border diagonalUp="false" diagonalDown="false">
      <left/>
      <right/>
      <top/>
      <bottom/>
      <diagonal/>
    </border>
    <border diagonalUp="false" diagonalDown="false">
      <left style="double"/>
      <right style="thin"/>
      <top style="thin"/>
      <bottom style="double"/>
      <diagonal/>
    </border>
    <border diagonalUp="false" diagonalDown="false">
      <left style="double"/>
      <right style="double"/>
      <top style="double"/>
      <bottom style="medium"/>
      <diagonal/>
    </border>
    <border diagonalUp="false" diagonalDown="false">
      <left style="double"/>
      <right style="double"/>
      <top style="medium"/>
      <bottom style="thin"/>
      <diagonal/>
    </border>
    <border diagonalUp="false" diagonalDown="false">
      <left style="double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double"/>
      <top style="medium"/>
      <bottom style="thin"/>
      <diagonal/>
    </border>
    <border diagonalUp="false" diagonalDown="false">
      <left style="double"/>
      <right style="double"/>
      <top style="medium"/>
      <bottom/>
      <diagonal/>
    </border>
    <border diagonalUp="false" diagonalDown="false">
      <left style="double"/>
      <right style="double"/>
      <top style="thin"/>
      <bottom style="thin"/>
      <diagonal/>
    </border>
    <border diagonalUp="false" diagonalDown="false">
      <left style="double"/>
      <right style="double"/>
      <top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double"/>
      <right style="double"/>
      <top/>
      <bottom/>
      <diagonal/>
    </border>
    <border diagonalUp="false" diagonalDown="false">
      <left style="double"/>
      <right style="double"/>
      <top style="thin"/>
      <bottom/>
      <diagonal/>
    </border>
    <border diagonalUp="false" diagonalDown="false">
      <left style="thin"/>
      <right style="double"/>
      <top style="thin"/>
      <bottom/>
      <diagonal/>
    </border>
    <border diagonalUp="false" diagonalDown="false">
      <left style="double"/>
      <right style="double"/>
      <top/>
      <bottom style="double"/>
      <diagonal/>
    </border>
    <border diagonalUp="false" diagonalDown="false">
      <left style="thin"/>
      <right style="double"/>
      <top/>
      <bottom style="double"/>
      <diagonal/>
    </border>
    <border diagonalUp="false" diagonalDown="false">
      <left style="double"/>
      <right/>
      <top style="thin"/>
      <bottom style="double"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/>
      <right/>
      <top style="thin"/>
      <bottom style="double"/>
      <diagonal/>
    </border>
    <border diagonalUp="false" diagonalDown="false">
      <left/>
      <right style="double"/>
      <top style="thin"/>
      <bottom style="double"/>
      <diagonal/>
    </border>
    <border diagonalUp="false" diagonalDown="false">
      <left style="medium">
        <color rgb="FF127622"/>
      </left>
      <right style="medium">
        <color rgb="FF127622"/>
      </right>
      <top style="medium">
        <color rgb="FF127622"/>
      </top>
      <bottom/>
      <diagonal/>
    </border>
    <border diagonalUp="false" diagonalDown="false">
      <left style="medium">
        <color rgb="FF069A2E"/>
      </left>
      <right style="medium">
        <color rgb="FF069A2E"/>
      </right>
      <top/>
      <bottom/>
      <diagonal/>
    </border>
    <border diagonalUp="false" diagonalDown="false">
      <left style="medium">
        <color rgb="FF069A2E"/>
      </left>
      <right style="medium">
        <color rgb="FF069A2E"/>
      </right>
      <top/>
      <bottom style="medium">
        <color rgb="FF069A2E"/>
      </bottom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ck"/>
      <right style="thick"/>
      <top style="thick"/>
      <bottom style="thin"/>
      <diagonal/>
    </border>
    <border diagonalUp="false" diagonalDown="false">
      <left style="thick"/>
      <right style="thick"/>
      <top style="thin"/>
      <bottom style="thin"/>
      <diagonal/>
    </border>
    <border diagonalUp="false" diagonalDown="false">
      <left style="thick"/>
      <right style="thick"/>
      <top style="thin"/>
      <bottom style="thick"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 style="thick"/>
      <right style="thin"/>
      <top style="thick"/>
      <bottom style="thin"/>
      <diagonal/>
    </border>
    <border diagonalUp="false" diagonalDown="false">
      <left style="thin"/>
      <right/>
      <top style="thick"/>
      <bottom style="thin"/>
      <diagonal/>
    </border>
    <border diagonalUp="false" diagonalDown="false">
      <left style="double"/>
      <right style="thin"/>
      <top style="thick"/>
      <bottom style="thin"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double"/>
      <top style="thick"/>
      <bottom style="thick"/>
      <diagonal/>
    </border>
    <border diagonalUp="false" diagonalDown="false">
      <left style="thin"/>
      <right style="medium"/>
      <top style="thick"/>
      <bottom style="thick"/>
      <diagonal/>
    </border>
    <border diagonalUp="false" diagonalDown="false">
      <left style="thick"/>
      <right/>
      <top style="thin"/>
      <bottom style="thick"/>
      <diagonal/>
    </border>
    <border diagonalUp="false" diagonalDown="false">
      <left style="double"/>
      <right style="thin"/>
      <top style="thin"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double"/>
      <right style="thin"/>
      <top/>
      <bottom style="thin"/>
      <diagonal/>
    </border>
    <border diagonalUp="false" diagonalDown="false">
      <left style="double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5" fontId="8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9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4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0" fillId="3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9" fillId="3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9" fillId="5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9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9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9" xfId="0" applyFont="true" applyBorder="true" applyAlignment="true" applyProtection="true">
      <alignment horizontal="center" vertical="distributed" textRotation="0" wrapText="false" indent="0" shrinkToFit="false"/>
      <protection locked="false" hidden="false"/>
    </xf>
    <xf numFmtId="164" fontId="12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12" fillId="3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7" fontId="12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8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9" fillId="0" borderId="10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9" fillId="0" borderId="11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13" fillId="4" borderId="12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14" fillId="0" borderId="12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14" fillId="0" borderId="13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15" fillId="0" borderId="10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15" fillId="0" borderId="14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15" fillId="3" borderId="14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15" fillId="0" borderId="15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8" fontId="16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7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7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8" fillId="0" borderId="12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9" fillId="4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20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3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3" borderId="15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24" fillId="0" borderId="16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7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3" borderId="17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24" fillId="0" borderId="18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4" fillId="0" borderId="19" xfId="2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6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27" fillId="0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3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28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27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29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2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2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71" fontId="7" fillId="0" borderId="0" xfId="0" applyFont="true" applyBorder="false" applyAlignment="true" applyProtection="true">
      <alignment horizontal="general" vertical="bottom" textRotation="9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21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30" fillId="0" borderId="2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0" fillId="2" borderId="2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30" fillId="0" borderId="2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30" fillId="0" borderId="2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30" fillId="0" borderId="2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0" borderId="2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2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1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3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8" fontId="0" fillId="0" borderId="2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31" fillId="6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3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32" fillId="6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4" fillId="7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3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3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7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8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3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4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4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4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47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3" fillId="0" borderId="4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3" fillId="0" borderId="4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8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8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nd_1st_Place" xfId="20"/>
    <cellStyle name="Cond_Pub_Round" xfId="21"/>
    <cellStyle name="Hyperlink 2" xfId="22"/>
    <cellStyle name="Normal 19" xfId="23"/>
    <cellStyle name="Normal 37 2 2" xfId="24"/>
  </cellStyles>
  <dxfs count="2">
    <dxf>
      <font>
        <name val="Arial"/>
        <charset val="1"/>
        <family val="2"/>
        <b val="1"/>
        <i val="0"/>
        <strike val="0"/>
        <color rgb="FF000000"/>
        <sz val="12"/>
        <u val="none"/>
      </font>
      <fill>
        <patternFill>
          <bgColor rgb="FF3FAF46"/>
        </patternFill>
      </fill>
      <border diagonalUp="false" diagonalDown="false">
        <left style="double"/>
        <right style="thin"/>
        <top style="thin"/>
        <bottom style="double"/>
        <diagonal/>
      </border>
    </dxf>
    <dxf>
      <font>
        <name val="Arial"/>
        <charset val="1"/>
        <family val="2"/>
      </font>
      <fill>
        <patternFill>
          <bgColor rgb="FF3FAF46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27622"/>
      <rgbColor rgb="FF000080"/>
      <rgbColor rgb="FF808000"/>
      <rgbColor rgb="FF800080"/>
      <rgbColor rgb="FF069A2E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BBE33D"/>
      <rgbColor rgb="FFFFCC00"/>
      <rgbColor rgb="FFFF9900"/>
      <rgbColor rgb="FFFF6600"/>
      <rgbColor rgb="FF666699"/>
      <rgbColor rgb="FF969696"/>
      <rgbColor rgb="FF003366"/>
      <rgbColor rgb="FF3FAF4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true"/>
  </sheetPr>
  <dimension ref="B1:BD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4.65" zeroHeight="false" outlineLevelRow="0" outlineLevelCol="0"/>
  <cols>
    <col collapsed="false" customWidth="true" hidden="false" outlineLevel="0" max="1" min="1" style="1" width="1.11"/>
    <col collapsed="false" customWidth="true" hidden="false" outlineLevel="0" max="2" min="2" style="1" width="6.51"/>
    <col collapsed="false" customWidth="true" hidden="false" outlineLevel="0" max="3" min="3" style="1" width="3.11"/>
    <col collapsed="false" customWidth="true" hidden="false" outlineLevel="0" max="5" min="4" style="1" width="2.97"/>
    <col collapsed="false" customWidth="true" hidden="false" outlineLevel="0" max="6" min="6" style="1" width="3.61"/>
    <col collapsed="false" customWidth="true" hidden="false" outlineLevel="0" max="7" min="7" style="1" width="2.69"/>
    <col collapsed="false" customWidth="true" hidden="false" outlineLevel="0" max="8" min="8" style="1" width="4.11"/>
    <col collapsed="false" customWidth="true" hidden="false" outlineLevel="0" max="10" min="9" style="1" width="2.5"/>
    <col collapsed="false" customWidth="true" hidden="false" outlineLevel="0" max="11" min="11" style="1" width="3.54"/>
    <col collapsed="false" customWidth="true" hidden="false" outlineLevel="0" max="12" min="12" style="1" width="0.98"/>
    <col collapsed="false" customWidth="true" hidden="false" outlineLevel="0" max="14" min="13" style="1" width="2.97"/>
    <col collapsed="false" customWidth="true" hidden="false" outlineLevel="0" max="15" min="15" style="1" width="3.61"/>
    <col collapsed="false" customWidth="true" hidden="false" outlineLevel="0" max="16" min="16" style="1" width="2.69"/>
    <col collapsed="false" customWidth="true" hidden="false" outlineLevel="0" max="17" min="17" style="1" width="4.11"/>
    <col collapsed="false" customWidth="true" hidden="false" outlineLevel="0" max="19" min="18" style="1" width="2.5"/>
    <col collapsed="false" customWidth="true" hidden="false" outlineLevel="0" max="20" min="20" style="1" width="3.54"/>
    <col collapsed="false" customWidth="true" hidden="false" outlineLevel="0" max="21" min="21" style="1" width="0.98"/>
    <col collapsed="false" customWidth="true" hidden="false" outlineLevel="0" max="23" min="22" style="1" width="2.97"/>
    <col collapsed="false" customWidth="true" hidden="false" outlineLevel="0" max="24" min="24" style="1" width="3.61"/>
    <col collapsed="false" customWidth="true" hidden="false" outlineLevel="0" max="25" min="25" style="1" width="2.69"/>
    <col collapsed="false" customWidth="true" hidden="false" outlineLevel="0" max="26" min="26" style="1" width="4.48"/>
    <col collapsed="false" customWidth="true" hidden="false" outlineLevel="0" max="28" min="27" style="1" width="2.5"/>
    <col collapsed="false" customWidth="true" hidden="false" outlineLevel="0" max="29" min="29" style="1" width="3.54"/>
    <col collapsed="false" customWidth="true" hidden="false" outlineLevel="0" max="30" min="30" style="1" width="0.98"/>
    <col collapsed="false" customWidth="true" hidden="false" outlineLevel="0" max="32" min="31" style="1" width="2.97"/>
    <col collapsed="false" customWidth="true" hidden="false" outlineLevel="0" max="33" min="33" style="1" width="3.61"/>
    <col collapsed="false" customWidth="true" hidden="false" outlineLevel="0" max="34" min="34" style="1" width="2.69"/>
    <col collapsed="false" customWidth="true" hidden="false" outlineLevel="0" max="35" min="35" style="1" width="4.11"/>
    <col collapsed="false" customWidth="true" hidden="false" outlineLevel="0" max="37" min="36" style="1" width="2.5"/>
    <col collapsed="false" customWidth="true" hidden="false" outlineLevel="0" max="38" min="38" style="1" width="3.54"/>
    <col collapsed="false" customWidth="true" hidden="false" outlineLevel="0" max="39" min="39" style="1" width="0.98"/>
    <col collapsed="false" customWidth="true" hidden="false" outlineLevel="0" max="41" min="40" style="1" width="2.97"/>
    <col collapsed="false" customWidth="true" hidden="false" outlineLevel="0" max="42" min="42" style="1" width="3.61"/>
    <col collapsed="false" customWidth="true" hidden="false" outlineLevel="0" max="43" min="43" style="1" width="2.69"/>
    <col collapsed="false" customWidth="true" hidden="false" outlineLevel="0" max="44" min="44" style="1" width="4.11"/>
    <col collapsed="false" customWidth="true" hidden="false" outlineLevel="0" max="46" min="45" style="1" width="2.5"/>
    <col collapsed="false" customWidth="true" hidden="false" outlineLevel="0" max="47" min="47" style="1" width="3.54"/>
    <col collapsed="false" customWidth="true" hidden="false" outlineLevel="0" max="48" min="48" style="1" width="0.98"/>
    <col collapsed="false" customWidth="true" hidden="false" outlineLevel="0" max="50" min="49" style="1" width="2.97"/>
    <col collapsed="false" customWidth="true" hidden="false" outlineLevel="0" max="51" min="51" style="1" width="3.61"/>
    <col collapsed="false" customWidth="true" hidden="false" outlineLevel="0" max="52" min="52" style="1" width="2.69"/>
    <col collapsed="false" customWidth="true" hidden="false" outlineLevel="0" max="53" min="53" style="1" width="4.11"/>
    <col collapsed="false" customWidth="true" hidden="false" outlineLevel="0" max="55" min="54" style="1" width="2.5"/>
    <col collapsed="false" customWidth="true" hidden="false" outlineLevel="0" max="56" min="56" style="1" width="3.54"/>
  </cols>
  <sheetData>
    <row r="1" customFormat="false" ht="7.45" hidden="false" customHeight="true" outlineLevel="0" collapsed="false">
      <c r="B1" s="2"/>
      <c r="C1" s="2"/>
      <c r="D1" s="3"/>
      <c r="E1" s="3"/>
      <c r="F1" s="2"/>
      <c r="G1" s="2"/>
      <c r="H1" s="2"/>
      <c r="I1" s="2"/>
      <c r="J1" s="2"/>
      <c r="K1" s="2"/>
      <c r="L1" s="2"/>
      <c r="M1" s="3"/>
      <c r="N1" s="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4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customFormat="false" ht="24.6" hidden="false" customHeight="true" outlineLevel="0" collapsed="false">
      <c r="B2" s="5" t="str">
        <f aca="false">Scores!$B$20</f>
        <v>CSSC TSA Winter 2024/25 IAP Div Z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</row>
    <row r="3" customFormat="false" ht="20.25" hidden="false" customHeight="true" outlineLevel="0" collapsed="false">
      <c r="B3" s="6" t="s">
        <v>0</v>
      </c>
      <c r="C3" s="6"/>
      <c r="D3" s="7" t="str">
        <f aca="false">IF(Scores!$B$21="","",Scores!$B$21)</f>
        <v/>
      </c>
      <c r="E3" s="7"/>
      <c r="F3" s="8"/>
      <c r="G3" s="8" t="n">
        <v>1</v>
      </c>
      <c r="H3" s="9" t="s">
        <v>1</v>
      </c>
      <c r="I3" s="9"/>
      <c r="J3" s="10" t="str">
        <f aca="false">IF(Scores!$C$21="","",Scores!$C$21)</f>
        <v/>
      </c>
      <c r="K3" s="10"/>
      <c r="L3" s="11"/>
      <c r="M3" s="7" t="str">
        <f aca="false">IF(Scores!$B$23="","",Scores!$B$23)</f>
        <v/>
      </c>
      <c r="N3" s="7"/>
      <c r="O3" s="8"/>
      <c r="P3" s="8" t="n">
        <v>2</v>
      </c>
      <c r="Q3" s="9" t="s">
        <v>1</v>
      </c>
      <c r="R3" s="9"/>
      <c r="S3" s="10" t="str">
        <f aca="false">IF(Scores!$C$23="","",Scores!$C$23)</f>
        <v/>
      </c>
      <c r="T3" s="10"/>
      <c r="U3" s="11"/>
      <c r="V3" s="7" t="str">
        <f aca="false">IF(Scores!$B$25="","",Scores!$B$25)</f>
        <v/>
      </c>
      <c r="W3" s="7"/>
      <c r="X3" s="8"/>
      <c r="Y3" s="8" t="n">
        <v>3</v>
      </c>
      <c r="Z3" s="9" t="s">
        <v>1</v>
      </c>
      <c r="AA3" s="9"/>
      <c r="AB3" s="10" t="str">
        <f aca="false">IF(Scores!$C$25="","",Scores!$C$25)</f>
        <v/>
      </c>
      <c r="AC3" s="10"/>
      <c r="AD3" s="12"/>
      <c r="AE3" s="7" t="str">
        <f aca="false">IF(Scores!$B$27="","",Scores!$B$27)</f>
        <v/>
      </c>
      <c r="AF3" s="7"/>
      <c r="AG3" s="8"/>
      <c r="AH3" s="8" t="n">
        <v>4</v>
      </c>
      <c r="AI3" s="9" t="s">
        <v>1</v>
      </c>
      <c r="AJ3" s="9"/>
      <c r="AK3" s="10" t="str">
        <f aca="false">IF(Scores!$C$27="","",Scores!$C$27)</f>
        <v/>
      </c>
      <c r="AL3" s="10"/>
      <c r="AM3" s="12"/>
      <c r="AN3" s="7" t="str">
        <f aca="false">IF(Scores!$B$29="","",Scores!$B$29)</f>
        <v/>
      </c>
      <c r="AO3" s="7"/>
      <c r="AP3" s="8"/>
      <c r="AQ3" s="8" t="n">
        <v>5</v>
      </c>
      <c r="AR3" s="9" t="s">
        <v>1</v>
      </c>
      <c r="AS3" s="9"/>
      <c r="AT3" s="10" t="str">
        <f aca="false">IF(Scores!$C$29="","",Scores!$C$29)</f>
        <v/>
      </c>
      <c r="AU3" s="10"/>
      <c r="AV3" s="11"/>
      <c r="AW3" s="7" t="str">
        <f aca="false">IF(Scores!$B$31="","",Scores!$B$31)</f>
        <v/>
      </c>
      <c r="AX3" s="7"/>
      <c r="AY3" s="8"/>
      <c r="AZ3" s="8" t="n">
        <v>6</v>
      </c>
      <c r="BA3" s="9" t="s">
        <v>1</v>
      </c>
      <c r="BB3" s="9"/>
      <c r="BC3" s="10" t="str">
        <f aca="false">IF(Scores!$C$31="","",Scores!$C$31)</f>
        <v/>
      </c>
      <c r="BD3" s="10"/>
    </row>
    <row r="4" customFormat="false" ht="16.5" hidden="false" customHeight="true" outlineLevel="0" collapsed="false">
      <c r="B4" s="13" t="s">
        <v>2</v>
      </c>
      <c r="C4" s="13"/>
      <c r="D4" s="14" t="str">
        <f aca="false">IF(Scores!$B$22="","",Scores!$B$22)</f>
        <v/>
      </c>
      <c r="E4" s="14"/>
      <c r="F4" s="14"/>
      <c r="G4" s="14"/>
      <c r="H4" s="14"/>
      <c r="I4" s="14"/>
      <c r="J4" s="14"/>
      <c r="K4" s="14"/>
      <c r="L4" s="15"/>
      <c r="M4" s="14" t="str">
        <f aca="false">IF(Scores!$B$24="","",Scores!$B$24)</f>
        <v/>
      </c>
      <c r="N4" s="14"/>
      <c r="O4" s="14"/>
      <c r="P4" s="14"/>
      <c r="Q4" s="14"/>
      <c r="R4" s="14"/>
      <c r="S4" s="14"/>
      <c r="T4" s="14"/>
      <c r="U4" s="15"/>
      <c r="V4" s="14" t="str">
        <f aca="false">IF(Scores!$B$26="","",Scores!$B$26)</f>
        <v/>
      </c>
      <c r="W4" s="14"/>
      <c r="X4" s="14"/>
      <c r="Y4" s="14"/>
      <c r="Z4" s="14"/>
      <c r="AA4" s="14"/>
      <c r="AB4" s="14"/>
      <c r="AC4" s="14"/>
      <c r="AD4" s="16"/>
      <c r="AE4" s="14" t="str">
        <f aca="false">IF(Scores!$B$28="","",Scores!$B$28)</f>
        <v/>
      </c>
      <c r="AF4" s="14"/>
      <c r="AG4" s="14"/>
      <c r="AH4" s="14"/>
      <c r="AI4" s="14"/>
      <c r="AJ4" s="14"/>
      <c r="AK4" s="14"/>
      <c r="AL4" s="14"/>
      <c r="AM4" s="15"/>
      <c r="AN4" s="14" t="str">
        <f aca="false">IF(Scores!$B$30="","",Scores!$B$30)</f>
        <v/>
      </c>
      <c r="AO4" s="14"/>
      <c r="AP4" s="14"/>
      <c r="AQ4" s="14"/>
      <c r="AR4" s="14"/>
      <c r="AS4" s="14"/>
      <c r="AT4" s="14"/>
      <c r="AU4" s="14"/>
      <c r="AV4" s="17"/>
      <c r="AW4" s="14" t="str">
        <f aca="false">IF(Scores!$B$32="","",Scores!$B$32)</f>
        <v/>
      </c>
      <c r="AX4" s="14"/>
      <c r="AY4" s="14"/>
      <c r="AZ4" s="14"/>
      <c r="BA4" s="14"/>
      <c r="BB4" s="14"/>
      <c r="BC4" s="14"/>
      <c r="BD4" s="14"/>
    </row>
    <row r="5" customFormat="false" ht="35.8" hidden="false" customHeight="false" outlineLevel="0" collapsed="false">
      <c r="B5" s="18" t="s">
        <v>3</v>
      </c>
      <c r="C5" s="19" t="s">
        <v>4</v>
      </c>
      <c r="D5" s="20" t="s">
        <v>5</v>
      </c>
      <c r="E5" s="20"/>
      <c r="F5" s="21" t="s">
        <v>6</v>
      </c>
      <c r="G5" s="22" t="s">
        <v>7</v>
      </c>
      <c r="H5" s="23" t="s">
        <v>8</v>
      </c>
      <c r="I5" s="23" t="s">
        <v>9</v>
      </c>
      <c r="J5" s="24" t="s">
        <v>10</v>
      </c>
      <c r="K5" s="25" t="s">
        <v>11</v>
      </c>
      <c r="L5" s="26"/>
      <c r="M5" s="20" t="s">
        <v>5</v>
      </c>
      <c r="N5" s="20"/>
      <c r="O5" s="21" t="s">
        <v>6</v>
      </c>
      <c r="P5" s="22" t="s">
        <v>7</v>
      </c>
      <c r="Q5" s="23" t="s">
        <v>8</v>
      </c>
      <c r="R5" s="23" t="s">
        <v>12</v>
      </c>
      <c r="S5" s="24" t="s">
        <v>10</v>
      </c>
      <c r="T5" s="25" t="s">
        <v>11</v>
      </c>
      <c r="U5" s="26"/>
      <c r="V5" s="20" t="s">
        <v>5</v>
      </c>
      <c r="W5" s="20"/>
      <c r="X5" s="21" t="s">
        <v>6</v>
      </c>
      <c r="Y5" s="22" t="s">
        <v>7</v>
      </c>
      <c r="Z5" s="23" t="s">
        <v>8</v>
      </c>
      <c r="AA5" s="23" t="s">
        <v>12</v>
      </c>
      <c r="AB5" s="24" t="s">
        <v>10</v>
      </c>
      <c r="AC5" s="25" t="s">
        <v>11</v>
      </c>
      <c r="AD5" s="27"/>
      <c r="AE5" s="20" t="s">
        <v>5</v>
      </c>
      <c r="AF5" s="20"/>
      <c r="AG5" s="21" t="s">
        <v>6</v>
      </c>
      <c r="AH5" s="22" t="s">
        <v>7</v>
      </c>
      <c r="AI5" s="23" t="s">
        <v>8</v>
      </c>
      <c r="AJ5" s="23" t="s">
        <v>9</v>
      </c>
      <c r="AK5" s="24" t="s">
        <v>10</v>
      </c>
      <c r="AL5" s="25" t="s">
        <v>11</v>
      </c>
      <c r="AM5" s="26"/>
      <c r="AN5" s="20" t="s">
        <v>5</v>
      </c>
      <c r="AO5" s="20"/>
      <c r="AP5" s="21" t="s">
        <v>6</v>
      </c>
      <c r="AQ5" s="22" t="s">
        <v>7</v>
      </c>
      <c r="AR5" s="23" t="s">
        <v>8</v>
      </c>
      <c r="AS5" s="23" t="s">
        <v>12</v>
      </c>
      <c r="AT5" s="24" t="s">
        <v>10</v>
      </c>
      <c r="AU5" s="25" t="s">
        <v>11</v>
      </c>
      <c r="AV5" s="28"/>
      <c r="AW5" s="20" t="s">
        <v>5</v>
      </c>
      <c r="AX5" s="20"/>
      <c r="AY5" s="21" t="s">
        <v>6</v>
      </c>
      <c r="AZ5" s="22" t="s">
        <v>7</v>
      </c>
      <c r="BA5" s="23" t="s">
        <v>8</v>
      </c>
      <c r="BB5" s="23" t="s">
        <v>12</v>
      </c>
      <c r="BC5" s="24" t="s">
        <v>10</v>
      </c>
      <c r="BD5" s="25" t="s">
        <v>11</v>
      </c>
    </row>
    <row r="6" customFormat="false" ht="14.65" hidden="false" customHeight="false" outlineLevel="0" collapsed="false">
      <c r="B6" s="29" t="n">
        <f aca="false">Scores!$D$17</f>
        <v>45586</v>
      </c>
      <c r="C6" s="30" t="n">
        <v>1</v>
      </c>
      <c r="D6" s="31" t="str">
        <f aca="false">IF(OR(G$29,Scores!$H$1&lt;$C6),"",Scores!$D$21)</f>
        <v/>
      </c>
      <c r="E6" s="32" t="str">
        <f aca="false">IF(OR(G$29,Scores!$H$1&lt;$C6),"",Scores!$E$21)</f>
        <v/>
      </c>
      <c r="F6" s="33" t="str">
        <f aca="true">IF(Scores!$H$1&lt;$C6,"",IF(G$29,IF(OR(OFFSET($G$29,0,(G6-1)*9),NOT(ISNUMBER(OFFSET($J$3,0,(G6-1)*9)))),0,ROUND(OFFSET($J$3,0,(G6-1)*9),0)),IF(D6="","",IF(D6="N","NCR",IF(D6="D","DQ",OFFSET(Scores!$F$21,(G$3-1)*2,($C6-1)*3))))))</f>
        <v/>
      </c>
      <c r="G6" s="34" t="n">
        <v>2</v>
      </c>
      <c r="H6" s="35" t="str">
        <f aca="false">IF(F6="","",IF(OR(F6="NCR",F6="DQ"),0,F6)+IF($C6=1,0,H4))</f>
        <v/>
      </c>
      <c r="I6" s="36" t="str">
        <f aca="true">IF(OR(Scores!$H$1&lt;$C6,F6="",OFFSET($F6,0,(G6-1)*9)=""),"",IF(OR(F6="NCR",F6="DQ"),"L",IF(OR(OFFSET($F6,0,(G6-1)*9)="NCR",OFFSET($F6,0,(G6-1)*9)="DQ"),"W",IF(F6=OFFSET($F6,0,(G6-1)*9),"D",IF(F6&lt;OFFSET($F6,0,(G6-1)*9),"L","W")))))</f>
        <v/>
      </c>
      <c r="J6" s="37" t="str">
        <f aca="false">IF(I6="","",IF(I6="D",1,IF(I6="W",2,0)))</f>
        <v/>
      </c>
      <c r="K6" s="38" t="str">
        <f aca="false">IF(J6="","",SUM(J$6:J6))</f>
        <v/>
      </c>
      <c r="L6" s="39"/>
      <c r="M6" s="31" t="str">
        <f aca="false">IF(OR(P$29,Scores!$H$1&lt;$C6),"",Scores!$D$23)</f>
        <v/>
      </c>
      <c r="N6" s="32" t="str">
        <f aca="false">IF(OR(P$29,Scores!$H$1&lt;$C6),"",Scores!$E$23)</f>
        <v/>
      </c>
      <c r="O6" s="33" t="str">
        <f aca="true">IF(Scores!$H$1&lt;$C6,"",IF(P$29,IF(OR(OFFSET($G$29,0,(P6-1)*9),NOT(ISNUMBER(OFFSET($J$3,0,(P6-1)*9)))),0,ROUND(OFFSET($J$3,0,(P6-1)*9),0)),IF(M6="","",IF(M6="N","NCR",IF(M6="D","DQ",OFFSET(Scores!$F$21,(P$3-1)*2,($C6-1)*3))))))</f>
        <v/>
      </c>
      <c r="P6" s="34" t="n">
        <v>1</v>
      </c>
      <c r="Q6" s="35" t="str">
        <f aca="false">IF(O6="","",IF(OR(O6="NCR",O6="DQ"),0,O6)+IF($C6=1,0,Q4))</f>
        <v/>
      </c>
      <c r="R6" s="36" t="str">
        <f aca="true">IF(OR(Scores!$H$1&lt;$C6,O6="",OFFSET($F6,0,(P6-1)*9)=""),"",IF(OR(O6="NCR",O6="DQ"),"L",IF(OR(OFFSET($F6,0,(P6-1)*9)="NCR",OFFSET($F6,0,(P6-1)*9)="DQ"),"W",IF(O6=OFFSET($F6,0,(P6-1)*9),"D",IF(O6&lt;OFFSET($F6,0,(P6-1)*9),"L","W")))))</f>
        <v/>
      </c>
      <c r="S6" s="37" t="str">
        <f aca="false">IF(R6="","",IF(R6="D",1,IF(R6="W",2,0)))</f>
        <v/>
      </c>
      <c r="T6" s="38" t="str">
        <f aca="false">IF(S6="","",SUM(S$6:S6))</f>
        <v/>
      </c>
      <c r="U6" s="39"/>
      <c r="V6" s="31" t="str">
        <f aca="false">IF(OR(Y$29,Scores!$H$1&lt;$C6),"",Scores!$D$25)</f>
        <v/>
      </c>
      <c r="W6" s="32" t="str">
        <f aca="false">IF(OR(Y$29,Scores!$H$1&lt;$C6),"",Scores!$E$25)</f>
        <v/>
      </c>
      <c r="X6" s="33" t="str">
        <f aca="true">IF(Scores!$H$1&lt;$C6,"",IF(Y$29,IF(OR(OFFSET($G$29,0,(Y6-1)*9),NOT(ISNUMBER(OFFSET($J$3,0,(Y6-1)*9)))),0,ROUND(OFFSET($J$3,0,(Y6-1)*9),0)),IF(V6="","",IF(V6="N","NCR",IF(V6="D","DQ",OFFSET(Scores!$F$21,(Y$3-1)*2,($C6-1)*3))))))</f>
        <v/>
      </c>
      <c r="Y6" s="34" t="n">
        <v>5</v>
      </c>
      <c r="Z6" s="35" t="str">
        <f aca="false">IF(X6="","",IF(OR(X6="NCR",X6="DQ"),0,X6)+IF($C6=1,0,Z4))</f>
        <v/>
      </c>
      <c r="AA6" s="36" t="str">
        <f aca="true">IF(OR(Scores!$H$1&lt;$C6,X6="",OFFSET($F6,0,(Y6-1)*9)=""),"",IF(OR(X6="NCR",X6="DQ"),"L",IF(OR(OFFSET($F6,0,(Y6-1)*9)="NCR",OFFSET($F6,0,(Y6-1)*9)="DQ"),"W",IF(X6=OFFSET($F6,0,(Y6-1)*9),"D",IF(X6&lt;OFFSET($F6,0,(Y6-1)*9),"L","W")))))</f>
        <v/>
      </c>
      <c r="AB6" s="37" t="str">
        <f aca="false">IF(AA6="","",IF(AA6="D",1,IF(AA6="W",2,0)))</f>
        <v/>
      </c>
      <c r="AC6" s="38" t="str">
        <f aca="false">IF(AB6="","",SUM(AB$6:AB6))</f>
        <v/>
      </c>
      <c r="AD6" s="40"/>
      <c r="AE6" s="31" t="str">
        <f aca="false">IF(OR(AH$29,Scores!$H$1&lt;$C6),"",Scores!$D$27)</f>
        <v/>
      </c>
      <c r="AF6" s="32" t="str">
        <f aca="false">IF(OR(AH$29,Scores!$H$1&lt;$C6),"",Scores!$E$27)</f>
        <v/>
      </c>
      <c r="AG6" s="33" t="str">
        <f aca="true">IF(Scores!$H$1&lt;$C6,"",IF(AH$29,IF(OR(OFFSET($G$29,0,(AH6-1)*9),NOT(ISNUMBER(OFFSET($J$3,0,(AH6-1)*9)))),0,ROUND(OFFSET($J$3,0,(AH6-1)*9),0)),IF(AE6="","",IF(AE6="N","NCR",IF(AE6="D","DQ",OFFSET(Scores!$F$21,(AH$3-1)*2,($C6-1)*3))))))</f>
        <v/>
      </c>
      <c r="AH6" s="34" t="n">
        <v>6</v>
      </c>
      <c r="AI6" s="35" t="str">
        <f aca="false">IF(AG6="","",IF(OR(AG6="NCR",AG6="DQ"),0,AG6)+IF($C6=1,0,AI4))</f>
        <v/>
      </c>
      <c r="AJ6" s="36" t="str">
        <f aca="true">IF(OR(Scores!$H$1&lt;$C6,AG6="",OFFSET($F6,0,(AH6-1)*9)=""),"",IF(OR(AG6="NCR",AG6="DQ"),"L",IF(OR(OFFSET($F6,0,(AH6-1)*9)="NCR",OFFSET($F6,0,(AH6-1)*9)="DQ"),"W",IF(AG6=OFFSET($F6,0,(AH6-1)*9),"D",IF(AG6&lt;OFFSET($F6,0,(AH6-1)*9),"L","W")))))</f>
        <v/>
      </c>
      <c r="AK6" s="37" t="str">
        <f aca="false">IF(AJ6="","",IF(AJ6="D",1,IF(AJ6="W",2,0)))</f>
        <v/>
      </c>
      <c r="AL6" s="38" t="str">
        <f aca="false">IF(AK6="","",SUM(AK$6:AK6))</f>
        <v/>
      </c>
      <c r="AM6" s="39"/>
      <c r="AN6" s="31" t="str">
        <f aca="false">IF(OR(AQ$29,Scores!$H$1&lt;$C6),"",Scores!$D$29)</f>
        <v/>
      </c>
      <c r="AO6" s="32" t="str">
        <f aca="false">IF(OR(AQ$29,Scores!$H$1&lt;$C6),"",Scores!$E$29)</f>
        <v/>
      </c>
      <c r="AP6" s="33" t="str">
        <f aca="true">IF(Scores!$H$1&lt;$C6,"",IF(AQ$29,IF(OR(OFFSET($G$29,0,(AQ6-1)*9),NOT(ISNUMBER(OFFSET($J$3,0,(AQ6-1)*9)))),0,ROUND(OFFSET($J$3,0,(AQ6-1)*9),0)),IF(AN6="","",IF(AN6="N","NCR",IF(AN6="D","DQ",OFFSET(Scores!$F$21,(AQ$3-1)*2,($C6-1)*3))))))</f>
        <v/>
      </c>
      <c r="AQ6" s="34" t="n">
        <v>3</v>
      </c>
      <c r="AR6" s="35" t="str">
        <f aca="false">IF(AP6="","",IF(OR(AP6="NCR",AP6="DQ"),0,AP6)+IF($C6=1,0,AR4))</f>
        <v/>
      </c>
      <c r="AS6" s="36" t="str">
        <f aca="true">IF(OR(Scores!$H$1&lt;$C6,AP6="",OFFSET($F6,0,(AQ6-1)*9)=""),"",IF(OR(AP6="NCR",AP6="DQ"),"L",IF(OR(OFFSET($F6,0,(AQ6-1)*9)="NCR",OFFSET($F6,0,(AQ6-1)*9)="DQ"),"W",IF(AP6=OFFSET($F6,0,(AQ6-1)*9),"D",IF(AP6&lt;OFFSET($F6,0,(AQ6-1)*9),"L","W")))))</f>
        <v/>
      </c>
      <c r="AT6" s="37" t="str">
        <f aca="false">IF(AS6="","",IF(AS6="D",1,IF(AS6="W",2,0)))</f>
        <v/>
      </c>
      <c r="AU6" s="38" t="str">
        <f aca="false">IF(AT6="","",SUM(AT$6:AT6))</f>
        <v/>
      </c>
      <c r="AV6" s="39"/>
      <c r="AW6" s="31" t="str">
        <f aca="false">IF(OR(AZ$29,Scores!$H$1&lt;$C6),"",Scores!$D$31)</f>
        <v/>
      </c>
      <c r="AX6" s="32" t="str">
        <f aca="false">IF(OR(AZ$29,Scores!$H$1&lt;$C6),"",Scores!$E$31)</f>
        <v/>
      </c>
      <c r="AY6" s="33" t="str">
        <f aca="true">IF(Scores!$H$1&lt;$C6,"",IF(AZ$29,IF(OR(OFFSET($G$29,0,(AZ6-1)*9),NOT(ISNUMBER(OFFSET($J$3,0,(AZ6-1)*9)))),0,ROUND(OFFSET($J$3,0,(AZ6-1)*9),0)),IF(AW6="","",IF(AW6="N","NCR",IF(AW6="D","DQ",OFFSET(Scores!$F$21,(AZ$3-1)*2,($C6-1)*3))))))</f>
        <v/>
      </c>
      <c r="AZ6" s="34" t="n">
        <v>4</v>
      </c>
      <c r="BA6" s="35" t="str">
        <f aca="false">IF(AY6="","",IF(OR(AY6="NCR",AY6="DQ"),0,AY6)+IF($C6=1,0,BA4))</f>
        <v/>
      </c>
      <c r="BB6" s="36" t="str">
        <f aca="true">IF(OR(Scores!$H$1&lt;$C6,AY6="",OFFSET($F6,0,(AZ6-1)*9)=""),"",IF(OR(AY6="NCR",AY6="DQ"),"L",IF(OR(OFFSET($F6,0,(AZ6-1)*9)="NCR",OFFSET($F6,0,(AZ6-1)*9)="DQ"),"W",IF(AY6=OFFSET($F6,0,(AZ6-1)*9),"D",IF(AY6&lt;OFFSET($F6,0,(AZ6-1)*9),"L","W")))))</f>
        <v/>
      </c>
      <c r="BC6" s="37" t="str">
        <f aca="false">IF(BB6="","",IF(BB6="D",1,IF(BB6="W",2,0)))</f>
        <v/>
      </c>
      <c r="BD6" s="38" t="str">
        <f aca="false">IF(BC6="","",SUM(BC$6:BC6))</f>
        <v/>
      </c>
    </row>
    <row r="7" customFormat="false" ht="14.65" hidden="false" customHeight="false" outlineLevel="0" collapsed="false">
      <c r="B7" s="29"/>
      <c r="C7" s="30"/>
      <c r="D7" s="31" t="str">
        <f aca="false">IF(OR(G$29,Scores!$H$1&lt;$C6),"",Scores!$D$22)</f>
        <v/>
      </c>
      <c r="E7" s="32" t="str">
        <f aca="false">IF(OR(G$29,Scores!$H$1&lt;$C6),"",Scores!$E$22)</f>
        <v/>
      </c>
      <c r="F7" s="33"/>
      <c r="G7" s="34"/>
      <c r="H7" s="35"/>
      <c r="I7" s="36" t="str">
        <f aca="false">IF(F7=""," ",IF(F7="NCR","L",IF(M7=""," ",IF(M7="ncr","W",IF(F7=M7,"D",IF(F7&lt;M7,"L","W"))))))</f>
        <v> </v>
      </c>
      <c r="J7" s="37"/>
      <c r="K7" s="38"/>
      <c r="L7" s="39"/>
      <c r="M7" s="31" t="str">
        <f aca="false">IF(OR(P$29,Scores!$H$1&lt;$C6),"",Scores!$D$24)</f>
        <v/>
      </c>
      <c r="N7" s="32" t="str">
        <f aca="false">IF(OR(P$29,Scores!$H$1&lt;$C6),"",Scores!$E$24)</f>
        <v/>
      </c>
      <c r="O7" s="33"/>
      <c r="P7" s="34"/>
      <c r="Q7" s="35"/>
      <c r="R7" s="36" t="str">
        <f aca="false">IF(O7=""," ",IF(O7="NCR","L",IF(V7=""," ",IF(V7="ncr","W",IF(O7=V7,"D",IF(O7&lt;V7,"L","W"))))))</f>
        <v> </v>
      </c>
      <c r="S7" s="37"/>
      <c r="T7" s="38"/>
      <c r="U7" s="39"/>
      <c r="V7" s="31" t="str">
        <f aca="false">IF(OR(Y$29,Scores!$H$1&lt;$C6),"",Scores!$D$26)</f>
        <v/>
      </c>
      <c r="W7" s="32" t="str">
        <f aca="false">IF(OR(Y$29,Scores!$H$1&lt;$C6),"",Scores!$E$26)</f>
        <v/>
      </c>
      <c r="X7" s="33"/>
      <c r="Y7" s="34"/>
      <c r="Z7" s="35"/>
      <c r="AA7" s="36" t="str">
        <f aca="false">IF(X7=""," ",IF(X7="NCR","L",IF(AE7=""," ",IF(AE7="ncr","W",IF(X7=AE7,"D",IF(X7&lt;AE7,"L","W"))))))</f>
        <v> </v>
      </c>
      <c r="AB7" s="37"/>
      <c r="AC7" s="38"/>
      <c r="AD7" s="40"/>
      <c r="AE7" s="31" t="str">
        <f aca="false">IF(OR(AH$29,Scores!$H$1&lt;$C6),"",Scores!$D$28)</f>
        <v/>
      </c>
      <c r="AF7" s="32" t="str">
        <f aca="false">IF(OR(AH$29,Scores!$H$1&lt;$C6),"",Scores!$E$28)</f>
        <v/>
      </c>
      <c r="AG7" s="33"/>
      <c r="AH7" s="34"/>
      <c r="AI7" s="35"/>
      <c r="AJ7" s="36" t="str">
        <f aca="false">IF(AG7=""," ",IF(AG7="NCR","L",IF(AN7=""," ",IF(AN7="ncr","W",IF(AG7=AN7,"D",IF(AG7&lt;AN7,"L","W"))))))</f>
        <v> </v>
      </c>
      <c r="AK7" s="37"/>
      <c r="AL7" s="38"/>
      <c r="AM7" s="39"/>
      <c r="AN7" s="31" t="str">
        <f aca="false">IF(OR(AQ$29,Scores!$H$1&lt;$C6),"",Scores!$D$30)</f>
        <v/>
      </c>
      <c r="AO7" s="32" t="str">
        <f aca="false">IF(OR(AQ$29,Scores!$H$1&lt;$C6),"",Scores!$E$30)</f>
        <v/>
      </c>
      <c r="AP7" s="33"/>
      <c r="AQ7" s="34"/>
      <c r="AR7" s="35"/>
      <c r="AS7" s="36" t="str">
        <f aca="false">IF(AP7=""," ",IF(AP7="NCR","L",IF(AW7=""," ",IF(AW7="ncr","W",IF(AP7=AW7,"D",IF(AP7&lt;AW7,"L","W"))))))</f>
        <v> </v>
      </c>
      <c r="AT7" s="37"/>
      <c r="AU7" s="38"/>
      <c r="AV7" s="39"/>
      <c r="AW7" s="31" t="str">
        <f aca="false">IF(OR(AZ$29,Scores!$H$1&lt;$C6),"",Scores!$D$32)</f>
        <v/>
      </c>
      <c r="AX7" s="32" t="str">
        <f aca="false">IF(OR(AZ$29,Scores!$H$1&lt;$C6),"",Scores!$E$32)</f>
        <v/>
      </c>
      <c r="AY7" s="33"/>
      <c r="AZ7" s="34"/>
      <c r="BA7" s="35"/>
      <c r="BB7" s="36" t="str">
        <f aca="false">IF(AY7=""," ",IF(AY7="NCR","L",IF(BF7=""," ",IF(BF7="ncr","W",IF(AY7=BF7,"D",IF(AY7&lt;BF7,"L","W"))))))</f>
        <v> </v>
      </c>
      <c r="BC7" s="37"/>
      <c r="BD7" s="38"/>
    </row>
    <row r="8" customFormat="false" ht="12.75" hidden="false" customHeight="true" outlineLevel="0" collapsed="false">
      <c r="B8" s="29" t="n">
        <f aca="false">Scores!$G$17</f>
        <v>45600</v>
      </c>
      <c r="C8" s="30" t="n">
        <v>2</v>
      </c>
      <c r="D8" s="31" t="str">
        <f aca="false">IF(OR(G$29,Scores!$H$1&lt;$C8),"",Scores!$G$21)</f>
        <v/>
      </c>
      <c r="E8" s="32" t="str">
        <f aca="false">IF(OR(G$29,Scores!$H$1&lt;$C8),"",Scores!$H$21)</f>
        <v/>
      </c>
      <c r="F8" s="33" t="str">
        <f aca="true">IF(Scores!$H$1&lt;$C8,"",IF(G$29,IF(OR(OFFSET($G$29,0,(G8-1)*9),NOT(ISNUMBER(OFFSET($J$3,0,(G8-1)*9)))),0,ROUND(OFFSET($J$3,0,(G8-1)*9),0)),IF(D8="","",IF(D8="N","NCR",IF(D8="D","DQ",OFFSET(Scores!$F$21,(G$3-1)*2,($C8-1)*3))))))</f>
        <v/>
      </c>
      <c r="G8" s="34" t="n">
        <v>3</v>
      </c>
      <c r="H8" s="35" t="str">
        <f aca="false">IF(F8="","",IF(OR(F8="NCR",F8="DQ"),0,F8)+IF($C8=1,0,H6))</f>
        <v/>
      </c>
      <c r="I8" s="36" t="str">
        <f aca="true">IF(OR(Scores!$H$1&lt;$C8,F8="",OFFSET($F8,0,(G8-1)*9)=""),"",IF(OR(F8="NCR",F8="DQ"),"L",IF(OR(OFFSET($F8,0,(G8-1)*9)="NCR",OFFSET($F8,0,(G8-1)*9)="DQ"),"W",IF(F8=OFFSET($F8,0,(G8-1)*9),"D",IF(F8&lt;OFFSET($F8,0,(G8-1)*9),"L","W")))))</f>
        <v/>
      </c>
      <c r="J8" s="37" t="str">
        <f aca="false">IF(I8="","",IF(I8="D",1,IF(I8="W",2,0)))</f>
        <v/>
      </c>
      <c r="K8" s="38" t="str">
        <f aca="false">IF(J8="","",SUM(J$6:J8))</f>
        <v/>
      </c>
      <c r="L8" s="39"/>
      <c r="M8" s="31" t="str">
        <f aca="false">IF(OR(P$29,Scores!$H$1&lt;$C8),"",Scores!$G$23)</f>
        <v/>
      </c>
      <c r="N8" s="32" t="str">
        <f aca="false">IF(OR(P$29,Scores!$H$1&lt;$C8),"",Scores!$H$23)</f>
        <v/>
      </c>
      <c r="O8" s="33" t="str">
        <f aca="true">IF(Scores!$H$1&lt;$C8,"",IF(P$29,IF(OR(OFFSET($G$29,0,(P8-1)*9),NOT(ISNUMBER(OFFSET($J$3,0,(P8-1)*9)))),0,ROUND(OFFSET($J$3,0,(P8-1)*9),0)),IF(M8="","",IF(M8="N","NCR",IF(M8="D","DQ",OFFSET(Scores!$F$21,(P$3-1)*2,($C8-1)*3))))))</f>
        <v/>
      </c>
      <c r="P8" s="34" t="n">
        <v>4</v>
      </c>
      <c r="Q8" s="35" t="str">
        <f aca="false">IF(O8="","",IF(OR(O8="NCR",O8="DQ"),0,O8)+IF($C8=1,0,Q6))</f>
        <v/>
      </c>
      <c r="R8" s="36" t="str">
        <f aca="true">IF(OR(Scores!$H$1&lt;$C8,O8="",OFFSET($F8,0,(P8-1)*9)=""),"",IF(OR(O8="NCR",O8="DQ"),"L",IF(OR(OFFSET($F8,0,(P8-1)*9)="NCR",OFFSET($F8,0,(P8-1)*9)="DQ"),"W",IF(O8=OFFSET($F8,0,(P8-1)*9),"D",IF(O8&lt;OFFSET($F8,0,(P8-1)*9),"L","W")))))</f>
        <v/>
      </c>
      <c r="S8" s="37" t="str">
        <f aca="false">IF(R8="","",IF(R8="D",1,IF(R8="W",2,0)))</f>
        <v/>
      </c>
      <c r="T8" s="38" t="str">
        <f aca="false">IF(S8="","",SUM(S$6:S8))</f>
        <v/>
      </c>
      <c r="U8" s="39"/>
      <c r="V8" s="31" t="str">
        <f aca="false">IF(OR(Y$29,Scores!$H$1&lt;$C8),"",Scores!$G$25)</f>
        <v/>
      </c>
      <c r="W8" s="32" t="str">
        <f aca="false">IF(OR(Y$29,Scores!$H$1&lt;$C8),"",Scores!$H$25)</f>
        <v/>
      </c>
      <c r="X8" s="33" t="str">
        <f aca="true">IF(Scores!$H$1&lt;$C8,"",IF(Y$29,IF(OR(OFFSET($G$29,0,(Y8-1)*9),NOT(ISNUMBER(OFFSET($J$3,0,(Y8-1)*9)))),0,ROUND(OFFSET($J$3,0,(Y8-1)*9),0)),IF(V8="","",IF(V8="N","NCR",IF(V8="D","DQ",OFFSET(Scores!$F$21,(Y$3-1)*2,($C8-1)*3))))))</f>
        <v/>
      </c>
      <c r="Y8" s="34" t="n">
        <v>1</v>
      </c>
      <c r="Z8" s="35" t="str">
        <f aca="false">IF(X8="","",IF(OR(X8="NCR",X8="DQ"),0,X8)+IF($C8=1,0,Z6))</f>
        <v/>
      </c>
      <c r="AA8" s="36" t="str">
        <f aca="true">IF(OR(Scores!$H$1&lt;$C8,X8="",OFFSET($F8,0,(Y8-1)*9)=""),"",IF(OR(X8="NCR",X8="DQ"),"L",IF(OR(OFFSET($F8,0,(Y8-1)*9)="NCR",OFFSET($F8,0,(Y8-1)*9)="DQ"),"W",IF(X8=OFFSET($F8,0,(Y8-1)*9),"D",IF(X8&lt;OFFSET($F8,0,(Y8-1)*9),"L","W")))))</f>
        <v/>
      </c>
      <c r="AB8" s="37" t="str">
        <f aca="false">IF(AA8="","",IF(AA8="D",1,IF(AA8="W",2,0)))</f>
        <v/>
      </c>
      <c r="AC8" s="38" t="str">
        <f aca="false">IF(AB8="","",SUM(AB$6:AB8))</f>
        <v/>
      </c>
      <c r="AD8" s="40"/>
      <c r="AE8" s="31" t="str">
        <f aca="false">IF(OR(AH$29,Scores!$H$1&lt;$C8),"",Scores!$G$27)</f>
        <v/>
      </c>
      <c r="AF8" s="32" t="str">
        <f aca="false">IF(OR(AH$29,Scores!$H$1&lt;$C8),"",Scores!$H$27)</f>
        <v/>
      </c>
      <c r="AG8" s="33" t="str">
        <f aca="true">IF(Scores!$H$1&lt;$C8,"",IF(AH$29,IF(OR(OFFSET($G$29,0,(AH8-1)*9),NOT(ISNUMBER(OFFSET($J$3,0,(AH8-1)*9)))),0,ROUND(OFFSET($J$3,0,(AH8-1)*9),0)),IF(AE8="","",IF(AE8="N","NCR",IF(AE8="D","DQ",OFFSET(Scores!$F$21,(AH$3-1)*2,($C8-1)*3))))))</f>
        <v/>
      </c>
      <c r="AH8" s="34" t="n">
        <v>2</v>
      </c>
      <c r="AI8" s="35" t="str">
        <f aca="false">IF(AG8="","",IF(OR(AG8="NCR",AG8="DQ"),0,AG8)+IF($C8=1,0,AI6))</f>
        <v/>
      </c>
      <c r="AJ8" s="36" t="str">
        <f aca="true">IF(OR(Scores!$H$1&lt;$C8,AG8="",OFFSET($F8,0,(AH8-1)*9)=""),"",IF(OR(AG8="NCR",AG8="DQ"),"L",IF(OR(OFFSET($F8,0,(AH8-1)*9)="NCR",OFFSET($F8,0,(AH8-1)*9)="DQ"),"W",IF(AG8=OFFSET($F8,0,(AH8-1)*9),"D",IF(AG8&lt;OFFSET($F8,0,(AH8-1)*9),"L","W")))))</f>
        <v/>
      </c>
      <c r="AK8" s="37" t="str">
        <f aca="false">IF(AJ8="","",IF(AJ8="D",1,IF(AJ8="W",2,0)))</f>
        <v/>
      </c>
      <c r="AL8" s="41" t="str">
        <f aca="false">IF(AK8="","",SUM(AK$6:AK8))</f>
        <v/>
      </c>
      <c r="AM8" s="39"/>
      <c r="AN8" s="31" t="str">
        <f aca="false">IF(OR(AQ$29,Scores!$H$1&lt;$C8),"",Scores!$G$29)</f>
        <v/>
      </c>
      <c r="AO8" s="32" t="str">
        <f aca="false">IF(OR(AQ$29,Scores!$H$1&lt;$C8),"",Scores!$H$29)</f>
        <v/>
      </c>
      <c r="AP8" s="33" t="str">
        <f aca="true">IF(Scores!$H$1&lt;$C8,"",IF(AQ$29,IF(OR(OFFSET($G$29,0,(AQ8-1)*9),NOT(ISNUMBER(OFFSET($J$3,0,(AQ8-1)*9)))),0,ROUND(OFFSET($J$3,0,(AQ8-1)*9),0)),IF(AN8="","",IF(AN8="N","NCR",IF(AN8="D","DQ",OFFSET(Scores!$F$21,(AQ$3-1)*2,($C8-1)*3))))))</f>
        <v/>
      </c>
      <c r="AQ8" s="34" t="n">
        <v>6</v>
      </c>
      <c r="AR8" s="35" t="str">
        <f aca="false">IF(AP8="","",IF(OR(AP8="NCR",AP8="DQ"),0,AP8)+IF($C8=1,0,AR6))</f>
        <v/>
      </c>
      <c r="AS8" s="36" t="str">
        <f aca="true">IF(OR(Scores!$H$1&lt;$C8,AP8="",OFFSET($F8,0,(AQ8-1)*9)=""),"",IF(OR(AP8="NCR",AP8="DQ"),"L",IF(OR(OFFSET($F8,0,(AQ8-1)*9)="NCR",OFFSET($F8,0,(AQ8-1)*9)="DQ"),"W",IF(AP8=OFFSET($F8,0,(AQ8-1)*9),"D",IF(AP8&lt;OFFSET($F8,0,(AQ8-1)*9),"L","W")))))</f>
        <v/>
      </c>
      <c r="AT8" s="37" t="str">
        <f aca="false">IF(AS8="","",IF(AS8="D",1,IF(AS8="W",2,0)))</f>
        <v/>
      </c>
      <c r="AU8" s="38" t="str">
        <f aca="false">IF(AT8="","",SUM(AT$6:AT8))</f>
        <v/>
      </c>
      <c r="AV8" s="39"/>
      <c r="AW8" s="31" t="str">
        <f aca="false">IF(OR(AZ$29,Scores!$H$1&lt;$C8),"",Scores!$G$31)</f>
        <v/>
      </c>
      <c r="AX8" s="32" t="str">
        <f aca="false">IF(OR(AZ$29,Scores!$H$1&lt;$C8),"",Scores!$H$31)</f>
        <v/>
      </c>
      <c r="AY8" s="33" t="str">
        <f aca="true">IF(Scores!$H$1&lt;$C8,"",IF(AZ$29,IF(OR(OFFSET($G$29,0,(AZ8-1)*9),NOT(ISNUMBER(OFFSET($J$3,0,(AZ8-1)*9)))),0,ROUND(OFFSET($J$3,0,(AZ8-1)*9),0)),IF(AW8="","",IF(AW8="N","NCR",IF(AW8="D","DQ",OFFSET(Scores!$F$21,(AZ$3-1)*2,($C8-1)*3))))))</f>
        <v/>
      </c>
      <c r="AZ8" s="34" t="n">
        <v>5</v>
      </c>
      <c r="BA8" s="35" t="str">
        <f aca="false">IF(AY8="","",IF(OR(AY8="NCR",AY8="DQ"),0,AY8)+IF($C8=1,0,BA6))</f>
        <v/>
      </c>
      <c r="BB8" s="36" t="str">
        <f aca="true">IF(OR(Scores!$H$1&lt;$C8,AY8="",OFFSET($F8,0,(AZ8-1)*9)=""),"",IF(OR(AY8="NCR",AY8="DQ"),"L",IF(OR(OFFSET($F8,0,(AZ8-1)*9)="NCR",OFFSET($F8,0,(AZ8-1)*9)="DQ"),"W",IF(AY8=OFFSET($F8,0,(AZ8-1)*9),"D",IF(AY8&lt;OFFSET($F8,0,(AZ8-1)*9),"L","W")))))</f>
        <v/>
      </c>
      <c r="BC8" s="37" t="str">
        <f aca="false">IF(BB8="","",IF(BB8="D",1,IF(BB8="W",2,0)))</f>
        <v/>
      </c>
      <c r="BD8" s="38" t="str">
        <f aca="false">IF(BC8="","",SUM(BC$6:BC8))</f>
        <v/>
      </c>
    </row>
    <row r="9" customFormat="false" ht="12.75" hidden="false" customHeight="true" outlineLevel="0" collapsed="false">
      <c r="B9" s="29"/>
      <c r="C9" s="30"/>
      <c r="D9" s="31" t="str">
        <f aca="false">IF(OR(G$29,Scores!$H$1&lt;$C8),"",Scores!$G$22)</f>
        <v/>
      </c>
      <c r="E9" s="32" t="str">
        <f aca="false">IF(OR(G$29,Scores!$H$1&lt;$C8),"",Scores!$H$22)</f>
        <v/>
      </c>
      <c r="F9" s="33"/>
      <c r="G9" s="34"/>
      <c r="H9" s="35"/>
      <c r="I9" s="36" t="str">
        <f aca="false">IF(F9=""," ",IF(F9="NCR","L",IF(M9=""," ",IF(M9="ncr","W",IF(F9=M9,"D",IF(F9&lt;M9,"L","W"))))))</f>
        <v> </v>
      </c>
      <c r="J9" s="37"/>
      <c r="K9" s="38"/>
      <c r="L9" s="39"/>
      <c r="M9" s="31" t="str">
        <f aca="false">IF(OR(P$29,Scores!$H$1&lt;$C8),"",Scores!$G$24)</f>
        <v/>
      </c>
      <c r="N9" s="32" t="str">
        <f aca="false">IF(OR(P$29,Scores!$H$1&lt;$C8),"",Scores!$H$24)</f>
        <v/>
      </c>
      <c r="O9" s="33"/>
      <c r="P9" s="34"/>
      <c r="Q9" s="35"/>
      <c r="R9" s="36" t="str">
        <f aca="false">IF(O9=""," ",IF(O9="NCR","L",IF(V9=""," ",IF(V9="ncr","W",IF(O9=V9,"D",IF(O9&lt;V9,"L","W"))))))</f>
        <v> </v>
      </c>
      <c r="S9" s="37"/>
      <c r="T9" s="38"/>
      <c r="U9" s="39"/>
      <c r="V9" s="31" t="str">
        <f aca="false">IF(OR(Y$29,Scores!$H$1&lt;$C8),"",Scores!$G$26)</f>
        <v/>
      </c>
      <c r="W9" s="32" t="str">
        <f aca="false">IF(OR(Y$29,Scores!$H$1&lt;$C8),"",Scores!$H$26)</f>
        <v/>
      </c>
      <c r="X9" s="33"/>
      <c r="Y9" s="34"/>
      <c r="Z9" s="35"/>
      <c r="AA9" s="36" t="str">
        <f aca="false">IF(X9=""," ",IF(X9="NCR","L",IF(AE9=""," ",IF(AE9="ncr","W",IF(X9=AE9,"D",IF(X9&lt;AE9,"L","W"))))))</f>
        <v> </v>
      </c>
      <c r="AB9" s="37"/>
      <c r="AC9" s="38"/>
      <c r="AD9" s="40"/>
      <c r="AE9" s="31" t="str">
        <f aca="false">IF(OR(AH$29,Scores!$H$1&lt;$C8),"",Scores!$G$28)</f>
        <v/>
      </c>
      <c r="AF9" s="32" t="str">
        <f aca="false">IF(OR(AH$29,Scores!$H$1&lt;$C8),"",Scores!$H$28)</f>
        <v/>
      </c>
      <c r="AG9" s="33"/>
      <c r="AH9" s="34"/>
      <c r="AI9" s="35"/>
      <c r="AJ9" s="36" t="str">
        <f aca="false">IF(AG9=""," ",IF(AG9="NCR","L",IF(AN9=""," ",IF(AN9="ncr","W",IF(AG9=AN9,"D",IF(AG9&lt;AN9,"L","W"))))))</f>
        <v> </v>
      </c>
      <c r="AK9" s="37"/>
      <c r="AL9" s="41"/>
      <c r="AM9" s="39"/>
      <c r="AN9" s="31" t="str">
        <f aca="false">IF(OR(AQ$29,Scores!$H$1&lt;$C8),"",Scores!$G$30)</f>
        <v/>
      </c>
      <c r="AO9" s="32" t="str">
        <f aca="false">IF(OR(AQ$29,Scores!$H$1&lt;$C8),"",Scores!$H$30)</f>
        <v/>
      </c>
      <c r="AP9" s="33"/>
      <c r="AQ9" s="34"/>
      <c r="AR9" s="35"/>
      <c r="AS9" s="36" t="str">
        <f aca="false">IF(AP9=""," ",IF(AP9="NCR","L",IF(AW9=""," ",IF(AW9="ncr","W",IF(AP9=AW9,"D",IF(AP9&lt;AW9,"L","W"))))))</f>
        <v> </v>
      </c>
      <c r="AT9" s="37"/>
      <c r="AU9" s="38"/>
      <c r="AV9" s="39"/>
      <c r="AW9" s="31" t="str">
        <f aca="false">IF(OR(AZ$29,Scores!$H$1&lt;$C8),"",Scores!$G$32)</f>
        <v/>
      </c>
      <c r="AX9" s="32" t="str">
        <f aca="false">IF(OR(AZ$29,Scores!$H$1&lt;$C8),"",Scores!$H$32)</f>
        <v/>
      </c>
      <c r="AY9" s="33"/>
      <c r="AZ9" s="34"/>
      <c r="BA9" s="35"/>
      <c r="BB9" s="36" t="str">
        <f aca="false">IF(AY9=""," ",IF(AY9="NCR","L",IF(BF9=""," ",IF(BF9="ncr","W",IF(AY9=BF9,"D",IF(AY9&lt;BF9,"L","W"))))))</f>
        <v> </v>
      </c>
      <c r="BC9" s="37"/>
      <c r="BD9" s="38"/>
    </row>
    <row r="10" customFormat="false" ht="12.75" hidden="false" customHeight="true" outlineLevel="0" collapsed="false">
      <c r="B10" s="29" t="n">
        <f aca="false">Scores!$J$17</f>
        <v>45614</v>
      </c>
      <c r="C10" s="30" t="n">
        <v>3</v>
      </c>
      <c r="D10" s="31" t="str">
        <f aca="false">IF(OR(G$29,Scores!$H$1&lt;$C10),"",Scores!$J$21)</f>
        <v/>
      </c>
      <c r="E10" s="32" t="str">
        <f aca="false">IF(OR(G$29,Scores!$H$1&lt;$C10),"",Scores!$K$21)</f>
        <v/>
      </c>
      <c r="F10" s="33" t="str">
        <f aca="true">IF(Scores!$H$1&lt;$C10,"",IF(G$29,IF(OR(OFFSET($G$29,0,(G10-1)*9),NOT(ISNUMBER(OFFSET($J$3,0,(G10-1)*9)))),0,ROUND(OFFSET($J$3,0,(G10-1)*9),0)),IF(D10="","",IF(D10="N","NCR",IF(D10="D","DQ",OFFSET(Scores!$F$21,(G$3-1)*2,($C10-1)*3))))))</f>
        <v/>
      </c>
      <c r="G10" s="34" t="n">
        <v>4</v>
      </c>
      <c r="H10" s="35" t="str">
        <f aca="false">IF(F10="","",IF(OR(F10="NCR",F10="DQ"),0,F10)+IF($C10=1,0,H8))</f>
        <v/>
      </c>
      <c r="I10" s="36" t="str">
        <f aca="true">IF(OR(Scores!$H$1&lt;$C10,F10="",OFFSET($F10,0,(G10-1)*9)=""),"",IF(OR(F10="NCR",F10="DQ"),"L",IF(OR(OFFSET($F10,0,(G10-1)*9)="NCR",OFFSET($F10,0,(G10-1)*9)="DQ"),"W",IF(F10=OFFSET($F10,0,(G10-1)*9),"D",IF(F10&lt;OFFSET($F10,0,(G10-1)*9),"L","W")))))</f>
        <v/>
      </c>
      <c r="J10" s="37" t="str">
        <f aca="false">IF(I10="","",IF(I10="D",1,IF(I10="W",2,0)))</f>
        <v/>
      </c>
      <c r="K10" s="38" t="str">
        <f aca="false">IF(J10="","",SUM(J$6:J10))</f>
        <v/>
      </c>
      <c r="L10" s="39"/>
      <c r="M10" s="31" t="str">
        <f aca="false">IF(OR(P$29,Scores!$H$1&lt;$C10),"",Scores!$J$23)</f>
        <v/>
      </c>
      <c r="N10" s="32" t="str">
        <f aca="false">IF(OR(P$29,Scores!$H$1&lt;$C10),"",Scores!$K$23)</f>
        <v/>
      </c>
      <c r="O10" s="33" t="str">
        <f aca="true">IF(Scores!$H$1&lt;$C10,"",IF(P$29,IF(OR(OFFSET($G$29,0,(P10-1)*9),NOT(ISNUMBER(OFFSET($J$3,0,(P10-1)*9)))),0,ROUND(OFFSET($J$3,0,(P10-1)*9),0)),IF(M10="","",IF(M10="N","NCR",IF(M10="D","DQ",OFFSET(Scores!$F$21,(P$3-1)*2,($C10-1)*3))))))</f>
        <v/>
      </c>
      <c r="P10" s="34" t="n">
        <v>5</v>
      </c>
      <c r="Q10" s="35" t="str">
        <f aca="false">IF(O10="","",IF(OR(O10="NCR",O10="DQ"),0,O10)+IF($C10=1,0,Q8))</f>
        <v/>
      </c>
      <c r="R10" s="36" t="str">
        <f aca="true">IF(OR(Scores!$H$1&lt;$C10,O10="",OFFSET($F10,0,(P10-1)*9)=""),"",IF(OR(O10="NCR",O10="DQ"),"L",IF(OR(OFFSET($F10,0,(P10-1)*9)="NCR",OFFSET($F10,0,(P10-1)*9)="DQ"),"W",IF(O10=OFFSET($F10,0,(P10-1)*9),"D",IF(O10&lt;OFFSET($F10,0,(P10-1)*9),"L","W")))))</f>
        <v/>
      </c>
      <c r="S10" s="37" t="str">
        <f aca="false">IF(R10="","",IF(R10="D",1,IF(R10="W",2,0)))</f>
        <v/>
      </c>
      <c r="T10" s="38" t="str">
        <f aca="false">IF(S10="","",SUM(S$6:S10))</f>
        <v/>
      </c>
      <c r="U10" s="39"/>
      <c r="V10" s="31" t="str">
        <f aca="false">IF(OR(Y$29,Scores!$H$1&lt;$C10),"",Scores!$J$25)</f>
        <v/>
      </c>
      <c r="W10" s="32" t="str">
        <f aca="false">IF(OR(Y$29,Scores!$H$1&lt;$C10),"",Scores!$K$25)</f>
        <v/>
      </c>
      <c r="X10" s="33" t="str">
        <f aca="true">IF(Scores!$H$1&lt;$C10,"",IF(Y$29,IF(OR(OFFSET($G$29,0,(Y10-1)*9),NOT(ISNUMBER(OFFSET($J$3,0,(Y10-1)*9)))),0,ROUND(OFFSET($J$3,0,(Y10-1)*9),0)),IF(V10="","",IF(V10="N","NCR",IF(V10="D","DQ",OFFSET(Scores!$F$21,(Y$3-1)*2,($C10-1)*3))))))</f>
        <v/>
      </c>
      <c r="Y10" s="34" t="n">
        <v>6</v>
      </c>
      <c r="Z10" s="35" t="str">
        <f aca="false">IF(X10="","",IF(OR(X10="NCR",X10="DQ"),0,X10)+IF($C10=1,0,Z8))</f>
        <v/>
      </c>
      <c r="AA10" s="36" t="str">
        <f aca="true">IF(OR(Scores!$H$1&lt;$C10,X10="",OFFSET($F10,0,(Y10-1)*9)=""),"",IF(OR(X10="NCR",X10="DQ"),"L",IF(OR(OFFSET($F10,0,(Y10-1)*9)="NCR",OFFSET($F10,0,(Y10-1)*9)="DQ"),"W",IF(X10=OFFSET($F10,0,(Y10-1)*9),"D",IF(X10&lt;OFFSET($F10,0,(Y10-1)*9),"L","W")))))</f>
        <v/>
      </c>
      <c r="AB10" s="37" t="str">
        <f aca="false">IF(AA10="","",IF(AA10="D",1,IF(AA10="W",2,0)))</f>
        <v/>
      </c>
      <c r="AC10" s="38" t="str">
        <f aca="false">IF(AB10="","",SUM(AB$6:AB10))</f>
        <v/>
      </c>
      <c r="AD10" s="40"/>
      <c r="AE10" s="31" t="str">
        <f aca="false">IF(OR(AH$29,Scores!$H$1&lt;$C10),"",Scores!$J$27)</f>
        <v/>
      </c>
      <c r="AF10" s="32" t="str">
        <f aca="false">IF(OR(AH$29,Scores!$H$1&lt;$C10),"",Scores!$K$27)</f>
        <v/>
      </c>
      <c r="AG10" s="33" t="str">
        <f aca="true">IF(Scores!$H$1&lt;$C10,"",IF(AH$29,IF(OR(OFFSET($G$29,0,(AH10-1)*9),NOT(ISNUMBER(OFFSET($J$3,0,(AH10-1)*9)))),0,ROUND(OFFSET($J$3,0,(AH10-1)*9),0)),IF(AE10="","",IF(AE10="N","NCR",IF(AE10="D","DQ",OFFSET(Scores!$F$21,(AH$3-1)*2,($C10-1)*3))))))</f>
        <v/>
      </c>
      <c r="AH10" s="34" t="n">
        <v>1</v>
      </c>
      <c r="AI10" s="35" t="str">
        <f aca="false">IF(AG10="","",IF(OR(AG10="NCR",AG10="DQ"),0,AG10)+IF($C10=1,0,AI8))</f>
        <v/>
      </c>
      <c r="AJ10" s="36" t="str">
        <f aca="true">IF(OR(Scores!$H$1&lt;$C10,AG10="",OFFSET($F10,0,(AH10-1)*9)=""),"",IF(OR(AG10="NCR",AG10="DQ"),"L",IF(OR(OFFSET($F10,0,(AH10-1)*9)="NCR",OFFSET($F10,0,(AH10-1)*9)="DQ"),"W",IF(AG10=OFFSET($F10,0,(AH10-1)*9),"D",IF(AG10&lt;OFFSET($F10,0,(AH10-1)*9),"L","W")))))</f>
        <v/>
      </c>
      <c r="AK10" s="37" t="str">
        <f aca="false">IF(AJ10="","",IF(AJ10="D",1,IF(AJ10="W",2,0)))</f>
        <v/>
      </c>
      <c r="AL10" s="41" t="str">
        <f aca="false">IF(AK10="","",SUM(AK$6:AK10))</f>
        <v/>
      </c>
      <c r="AM10" s="39"/>
      <c r="AN10" s="31" t="str">
        <f aca="false">IF(OR(AQ$29,Scores!$H$1&lt;$C10),"",Scores!$J$29)</f>
        <v/>
      </c>
      <c r="AO10" s="32" t="str">
        <f aca="false">IF(OR(AQ$29,Scores!$H$1&lt;$C10),"",Scores!$K$29)</f>
        <v/>
      </c>
      <c r="AP10" s="33" t="str">
        <f aca="true">IF(Scores!$H$1&lt;$C10,"",IF(AQ$29,IF(OR(OFFSET($G$29,0,(AQ10-1)*9),NOT(ISNUMBER(OFFSET($J$3,0,(AQ10-1)*9)))),0,ROUND(OFFSET($J$3,0,(AQ10-1)*9),0)),IF(AN10="","",IF(AN10="N","NCR",IF(AN10="D","DQ",OFFSET(Scores!$F$21,(AQ$3-1)*2,($C10-1)*3))))))</f>
        <v/>
      </c>
      <c r="AQ10" s="34" t="n">
        <v>2</v>
      </c>
      <c r="AR10" s="35" t="str">
        <f aca="false">IF(AP10="","",IF(OR(AP10="NCR",AP10="DQ"),0,AP10)+IF($C10=1,0,AR8))</f>
        <v/>
      </c>
      <c r="AS10" s="36" t="str">
        <f aca="true">IF(OR(Scores!$H$1&lt;$C10,AP10="",OFFSET($F10,0,(AQ10-1)*9)=""),"",IF(OR(AP10="NCR",AP10="DQ"),"L",IF(OR(OFFSET($F10,0,(AQ10-1)*9)="NCR",OFFSET($F10,0,(AQ10-1)*9)="DQ"),"W",IF(AP10=OFFSET($F10,0,(AQ10-1)*9),"D",IF(AP10&lt;OFFSET($F10,0,(AQ10-1)*9),"L","W")))))</f>
        <v/>
      </c>
      <c r="AT10" s="37" t="str">
        <f aca="false">IF(AS10="","",IF(AS10="D",1,IF(AS10="W",2,0)))</f>
        <v/>
      </c>
      <c r="AU10" s="38" t="str">
        <f aca="false">IF(AT10="","",SUM(AT$6:AT10))</f>
        <v/>
      </c>
      <c r="AV10" s="39"/>
      <c r="AW10" s="31" t="str">
        <f aca="false">IF(OR(AZ$29,Scores!$H$1&lt;$C10),"",Scores!$J$31)</f>
        <v/>
      </c>
      <c r="AX10" s="32" t="str">
        <f aca="false">IF(OR(AZ$29,Scores!$H$1&lt;$C10),"",Scores!$K$31)</f>
        <v/>
      </c>
      <c r="AY10" s="33" t="str">
        <f aca="true">IF(Scores!$H$1&lt;$C10,"",IF(AZ$29,IF(OR(OFFSET($G$29,0,(AZ10-1)*9),NOT(ISNUMBER(OFFSET($J$3,0,(AZ10-1)*9)))),0,ROUND(OFFSET($J$3,0,(AZ10-1)*9),0)),IF(AW10="","",IF(AW10="N","NCR",IF(AW10="D","DQ",OFFSET(Scores!$F$21,(AZ$3-1)*2,($C10-1)*3))))))</f>
        <v/>
      </c>
      <c r="AZ10" s="34" t="n">
        <v>3</v>
      </c>
      <c r="BA10" s="35" t="str">
        <f aca="false">IF(AY10="","",IF(OR(AY10="NCR",AY10="DQ"),0,AY10)+IF($C10=1,0,BA8))</f>
        <v/>
      </c>
      <c r="BB10" s="36" t="str">
        <f aca="true">IF(OR(Scores!$H$1&lt;$C10,AY10="",OFFSET($F10,0,(AZ10-1)*9)=""),"",IF(OR(AY10="NCR",AY10="DQ"),"L",IF(OR(OFFSET($F10,0,(AZ10-1)*9)="NCR",OFFSET($F10,0,(AZ10-1)*9)="DQ"),"W",IF(AY10=OFFSET($F10,0,(AZ10-1)*9),"D",IF(AY10&lt;OFFSET($F10,0,(AZ10-1)*9),"L","W")))))</f>
        <v/>
      </c>
      <c r="BC10" s="37" t="str">
        <f aca="false">IF(BB10="","",IF(BB10="D",1,IF(BB10="W",2,0)))</f>
        <v/>
      </c>
      <c r="BD10" s="38" t="str">
        <f aca="false">IF(BC10="","",SUM(BC$6:BC10))</f>
        <v/>
      </c>
    </row>
    <row r="11" customFormat="false" ht="12.75" hidden="false" customHeight="true" outlineLevel="0" collapsed="false">
      <c r="B11" s="29"/>
      <c r="C11" s="30"/>
      <c r="D11" s="31" t="str">
        <f aca="false">IF(OR(G$29,Scores!$H$1&lt;$C10),"",Scores!$J$22)</f>
        <v/>
      </c>
      <c r="E11" s="32" t="str">
        <f aca="false">IF(OR(G$29,Scores!$H$1&lt;$C10),"",Scores!$K$22)</f>
        <v/>
      </c>
      <c r="F11" s="33"/>
      <c r="G11" s="34"/>
      <c r="H11" s="35"/>
      <c r="I11" s="36" t="str">
        <f aca="false">IF(F11=""," ",IF(F11="NCR","L",IF(M11=""," ",IF(M11="ncr","W",IF(F11=M11,"D",IF(F11&lt;M11,"L","W"))))))</f>
        <v> </v>
      </c>
      <c r="J11" s="37"/>
      <c r="K11" s="38"/>
      <c r="L11" s="39"/>
      <c r="M11" s="31" t="str">
        <f aca="false">IF(OR(P$29,Scores!$H$1&lt;$C10),"",Scores!$J$24)</f>
        <v/>
      </c>
      <c r="N11" s="32" t="str">
        <f aca="false">IF(OR(P$29,Scores!$H$1&lt;$C10),"",Scores!$K$24)</f>
        <v/>
      </c>
      <c r="O11" s="33"/>
      <c r="P11" s="34"/>
      <c r="Q11" s="35"/>
      <c r="R11" s="36" t="str">
        <f aca="false">IF(O11=""," ",IF(O11="NCR","L",IF(V11=""," ",IF(V11="ncr","W",IF(O11=V11,"D",IF(O11&lt;V11,"L","W"))))))</f>
        <v> </v>
      </c>
      <c r="S11" s="37"/>
      <c r="T11" s="38"/>
      <c r="U11" s="39"/>
      <c r="V11" s="31" t="str">
        <f aca="false">IF(OR(Y$29,Scores!$H$1&lt;$C10),"",Scores!$J$26)</f>
        <v/>
      </c>
      <c r="W11" s="32" t="str">
        <f aca="false">IF(OR(Y$29,Scores!$H$1&lt;$C10),"",Scores!$K$26)</f>
        <v/>
      </c>
      <c r="X11" s="33"/>
      <c r="Y11" s="34"/>
      <c r="Z11" s="35"/>
      <c r="AA11" s="36" t="str">
        <f aca="false">IF(X11=""," ",IF(X11="NCR","L",IF(AE11=""," ",IF(AE11="ncr","W",IF(X11=AE11,"D",IF(X11&lt;AE11,"L","W"))))))</f>
        <v> </v>
      </c>
      <c r="AB11" s="37"/>
      <c r="AC11" s="38"/>
      <c r="AD11" s="40"/>
      <c r="AE11" s="31" t="str">
        <f aca="false">IF(OR(AH$29,Scores!$H$1&lt;$C10),"",Scores!$J$28)</f>
        <v/>
      </c>
      <c r="AF11" s="32" t="str">
        <f aca="false">IF(OR(AH$29,Scores!$H$1&lt;$C10),"",Scores!$K$28)</f>
        <v/>
      </c>
      <c r="AG11" s="33"/>
      <c r="AH11" s="34"/>
      <c r="AI11" s="35"/>
      <c r="AJ11" s="36" t="str">
        <f aca="false">IF(AG11=""," ",IF(AG11="NCR","L",IF(AN11=""," ",IF(AN11="ncr","W",IF(AG11=AN11,"D",IF(AG11&lt;AN11,"L","W"))))))</f>
        <v> </v>
      </c>
      <c r="AK11" s="37"/>
      <c r="AL11" s="41"/>
      <c r="AM11" s="39"/>
      <c r="AN11" s="31" t="str">
        <f aca="false">IF(OR(AQ$29,Scores!$H$1&lt;$C10),"",Scores!$J$30)</f>
        <v/>
      </c>
      <c r="AO11" s="32" t="str">
        <f aca="false">IF(OR(AQ$29,Scores!$H$1&lt;$C10),"",Scores!$K$30)</f>
        <v/>
      </c>
      <c r="AP11" s="33"/>
      <c r="AQ11" s="34"/>
      <c r="AR11" s="35"/>
      <c r="AS11" s="36" t="str">
        <f aca="false">IF(AP11=""," ",IF(AP11="NCR","L",IF(AW11=""," ",IF(AW11="ncr","W",IF(AP11=AW11,"D",IF(AP11&lt;AW11,"L","W"))))))</f>
        <v> </v>
      </c>
      <c r="AT11" s="37"/>
      <c r="AU11" s="38"/>
      <c r="AV11" s="39"/>
      <c r="AW11" s="31" t="str">
        <f aca="false">IF(OR(AZ$29,Scores!$H$1&lt;$C10),"",Scores!$J$32)</f>
        <v/>
      </c>
      <c r="AX11" s="32" t="str">
        <f aca="false">IF(OR(AZ$29,Scores!$H$1&lt;$C10),"",Scores!$K$32)</f>
        <v/>
      </c>
      <c r="AY11" s="33"/>
      <c r="AZ11" s="34"/>
      <c r="BA11" s="35"/>
      <c r="BB11" s="36" t="str">
        <f aca="false">IF(AY11=""," ",IF(AY11="NCR","L",IF(BF11=""," ",IF(BF11="ncr","W",IF(AY11=BF11,"D",IF(AY11&lt;BF11,"L","W"))))))</f>
        <v> </v>
      </c>
      <c r="BC11" s="37"/>
      <c r="BD11" s="38"/>
    </row>
    <row r="12" customFormat="false" ht="12.75" hidden="false" customHeight="true" outlineLevel="0" collapsed="false">
      <c r="B12" s="29" t="n">
        <f aca="false">Scores!$M$17</f>
        <v>45628</v>
      </c>
      <c r="C12" s="30" t="n">
        <v>4</v>
      </c>
      <c r="D12" s="31" t="str">
        <f aca="false">IF(OR(G$29,Scores!$H$1&lt;$C12),"",Scores!$M$21)</f>
        <v/>
      </c>
      <c r="E12" s="32" t="str">
        <f aca="false">IF(OR(G$29,Scores!$H$1&lt;$C12),"",Scores!$N$21)</f>
        <v/>
      </c>
      <c r="F12" s="33" t="str">
        <f aca="true">IF(Scores!$H$1&lt;$C12,"",IF(G$29,IF(OR(OFFSET($G$29,0,(G12-1)*9),NOT(ISNUMBER(OFFSET($J$3,0,(G12-1)*9)))),0,ROUND(OFFSET($J$3,0,(G12-1)*9),0)),IF(D12="","",IF(D12="N","NCR",IF(D12="D","DQ",OFFSET(Scores!$F$21,(G$3-1)*2,($C12-1)*3))))))</f>
        <v/>
      </c>
      <c r="G12" s="34" t="n">
        <v>5</v>
      </c>
      <c r="H12" s="35" t="str">
        <f aca="false">IF(F12="","",IF(OR(F12="NCR",F12="DQ"),0,F12)+IF($C12=1,0,H10))</f>
        <v/>
      </c>
      <c r="I12" s="36" t="str">
        <f aca="true">IF(OR(Scores!$H$1&lt;$C12,F12="",OFFSET($F12,0,(G12-1)*9)=""),"",IF(OR(F12="NCR",F12="DQ"),"L",IF(OR(OFFSET($F12,0,(G12-1)*9)="NCR",OFFSET($F12,0,(G12-1)*9)="DQ"),"W",IF(F12=OFFSET($F12,0,(G12-1)*9),"D",IF(F12&lt;OFFSET($F12,0,(G12-1)*9),"L","W")))))</f>
        <v/>
      </c>
      <c r="J12" s="37" t="str">
        <f aca="false">IF(I12="","",IF(I12="D",1,IF(I12="W",2,0)))</f>
        <v/>
      </c>
      <c r="K12" s="38" t="str">
        <f aca="false">IF(J12="","",SUM(J$6:J12))</f>
        <v/>
      </c>
      <c r="L12" s="39"/>
      <c r="M12" s="31" t="str">
        <f aca="false">IF(OR(P$29,Scores!$H$1&lt;$C12),"",Scores!$M$23)</f>
        <v/>
      </c>
      <c r="N12" s="32" t="str">
        <f aca="false">IF(OR(P$29,Scores!$H$1&lt;$C12),"",Scores!$N$23)</f>
        <v/>
      </c>
      <c r="O12" s="33" t="str">
        <f aca="true">IF(Scores!$H$1&lt;$C12,"",IF(P$29,IF(OR(OFFSET($G$29,0,(P12-1)*9),NOT(ISNUMBER(OFFSET($J$3,0,(P12-1)*9)))),0,ROUND(OFFSET($J$3,0,(P12-1)*9),0)),IF(M12="","",IF(M12="N","NCR",IF(M12="D","DQ",OFFSET(Scores!$F$21,(P$3-1)*2,($C12-1)*3))))))</f>
        <v/>
      </c>
      <c r="P12" s="34" t="n">
        <v>6</v>
      </c>
      <c r="Q12" s="35" t="str">
        <f aca="false">IF(O12="","",IF(OR(O12="NCR",O12="DQ"),0,O12)+IF($C12=1,0,Q10))</f>
        <v/>
      </c>
      <c r="R12" s="36" t="str">
        <f aca="true">IF(OR(Scores!$H$1&lt;$C12,O12="",OFFSET($F12,0,(P12-1)*9)=""),"",IF(OR(O12="NCR",O12="DQ"),"L",IF(OR(OFFSET($F12,0,(P12-1)*9)="NCR",OFFSET($F12,0,(P12-1)*9)="DQ"),"W",IF(O12=OFFSET($F12,0,(P12-1)*9),"D",IF(O12&lt;OFFSET($F12,0,(P12-1)*9),"L","W")))))</f>
        <v/>
      </c>
      <c r="S12" s="37" t="str">
        <f aca="false">IF(R12="","",IF(R12="D",1,IF(R12="W",2,0)))</f>
        <v/>
      </c>
      <c r="T12" s="38" t="str">
        <f aca="false">IF(S12="","",SUM(S$6:S12))</f>
        <v/>
      </c>
      <c r="U12" s="39"/>
      <c r="V12" s="31" t="str">
        <f aca="false">IF(OR(Y$29,Scores!$H$1&lt;$C12),"",Scores!$M$25)</f>
        <v/>
      </c>
      <c r="W12" s="32" t="str">
        <f aca="false">IF(OR(Y$29,Scores!$H$1&lt;$C12),"",Scores!$N$25)</f>
        <v/>
      </c>
      <c r="X12" s="33" t="str">
        <f aca="true">IF(Scores!$H$1&lt;$C12,"",IF(Y$29,IF(OR(OFFSET($G$29,0,(Y12-1)*9),NOT(ISNUMBER(OFFSET($J$3,0,(Y12-1)*9)))),0,ROUND(OFFSET($J$3,0,(Y12-1)*9),0)),IF(V12="","",IF(V12="N","NCR",IF(V12="D","DQ",OFFSET(Scores!$F$21,(Y$3-1)*2,($C12-1)*3))))))</f>
        <v/>
      </c>
      <c r="Y12" s="34" t="n">
        <v>4</v>
      </c>
      <c r="Z12" s="35" t="str">
        <f aca="false">IF(X12="","",IF(OR(X12="NCR",X12="DQ"),0,X12)+IF($C12=1,0,Z10))</f>
        <v/>
      </c>
      <c r="AA12" s="36" t="str">
        <f aca="true">IF(OR(Scores!$H$1&lt;$C12,X12="",OFFSET($F12,0,(Y12-1)*9)=""),"",IF(OR(X12="NCR",X12="DQ"),"L",IF(OR(OFFSET($F12,0,(Y12-1)*9)="NCR",OFFSET($F12,0,(Y12-1)*9)="DQ"),"W",IF(X12=OFFSET($F12,0,(Y12-1)*9),"D",IF(X12&lt;OFFSET($F12,0,(Y12-1)*9),"L","W")))))</f>
        <v/>
      </c>
      <c r="AB12" s="37" t="str">
        <f aca="false">IF(AA12="","",IF(AA12="D",1,IF(AA12="W",2,0)))</f>
        <v/>
      </c>
      <c r="AC12" s="38" t="str">
        <f aca="false">IF(AB12="","",SUM(AB$6:AB12))</f>
        <v/>
      </c>
      <c r="AD12" s="40"/>
      <c r="AE12" s="31" t="str">
        <f aca="false">IF(OR(AH$29,Scores!$H$1&lt;$C12),"",Scores!$M$27)</f>
        <v/>
      </c>
      <c r="AF12" s="32" t="str">
        <f aca="false">IF(OR(AH$29,Scores!$H$1&lt;$C12),"",Scores!$N$27)</f>
        <v/>
      </c>
      <c r="AG12" s="33" t="str">
        <f aca="true">IF(Scores!$H$1&lt;$C12,"",IF(AH$29,IF(OR(OFFSET($G$29,0,(AH12-1)*9),NOT(ISNUMBER(OFFSET($J$3,0,(AH12-1)*9)))),0,ROUND(OFFSET($J$3,0,(AH12-1)*9),0)),IF(AE12="","",IF(AE12="N","NCR",IF(AE12="D","DQ",OFFSET(Scores!$F$21,(AH$3-1)*2,($C12-1)*3))))))</f>
        <v/>
      </c>
      <c r="AH12" s="34" t="n">
        <v>3</v>
      </c>
      <c r="AI12" s="35" t="str">
        <f aca="false">IF(AG12="","",IF(OR(AG12="NCR",AG12="DQ"),0,AG12)+IF($C12=1,0,AI10))</f>
        <v/>
      </c>
      <c r="AJ12" s="36" t="str">
        <f aca="true">IF(OR(Scores!$H$1&lt;$C12,AG12="",OFFSET($F12,0,(AH12-1)*9)=""),"",IF(OR(AG12="NCR",AG12="DQ"),"L",IF(OR(OFFSET($F12,0,(AH12-1)*9)="NCR",OFFSET($F12,0,(AH12-1)*9)="DQ"),"W",IF(AG12=OFFSET($F12,0,(AH12-1)*9),"D",IF(AG12&lt;OFFSET($F12,0,(AH12-1)*9),"L","W")))))</f>
        <v/>
      </c>
      <c r="AK12" s="37" t="str">
        <f aca="false">IF(AJ12="","",IF(AJ12="D",1,IF(AJ12="W",2,0)))</f>
        <v/>
      </c>
      <c r="AL12" s="41" t="str">
        <f aca="false">IF(AK12="","",SUM(AK$6:AK12))</f>
        <v/>
      </c>
      <c r="AM12" s="39"/>
      <c r="AN12" s="31" t="str">
        <f aca="false">IF(OR(AQ$29,Scores!$H$1&lt;$C12),"",Scores!$M$29)</f>
        <v/>
      </c>
      <c r="AO12" s="32" t="str">
        <f aca="false">IF(OR(AQ$29,Scores!$H$1&lt;$C12),"",Scores!$N$29)</f>
        <v/>
      </c>
      <c r="AP12" s="33" t="str">
        <f aca="true">IF(Scores!$H$1&lt;$C12,"",IF(AQ$29,IF(OR(OFFSET($G$29,0,(AQ12-1)*9),NOT(ISNUMBER(OFFSET($J$3,0,(AQ12-1)*9)))),0,ROUND(OFFSET($J$3,0,(AQ12-1)*9),0)),IF(AN12="","",IF(AN12="N","NCR",IF(AN12="D","DQ",OFFSET(Scores!$F$21,(AQ$3-1)*2,($C12-1)*3))))))</f>
        <v/>
      </c>
      <c r="AQ12" s="34" t="n">
        <v>1</v>
      </c>
      <c r="AR12" s="35" t="str">
        <f aca="false">IF(AP12="","",IF(OR(AP12="NCR",AP12="DQ"),0,AP12)+IF($C12=1,0,AR10))</f>
        <v/>
      </c>
      <c r="AS12" s="36" t="str">
        <f aca="true">IF(OR(Scores!$H$1&lt;$C12,AP12="",OFFSET($F12,0,(AQ12-1)*9)=""),"",IF(OR(AP12="NCR",AP12="DQ"),"L",IF(OR(OFFSET($F12,0,(AQ12-1)*9)="NCR",OFFSET($F12,0,(AQ12-1)*9)="DQ"),"W",IF(AP12=OFFSET($F12,0,(AQ12-1)*9),"D",IF(AP12&lt;OFFSET($F12,0,(AQ12-1)*9),"L","W")))))</f>
        <v/>
      </c>
      <c r="AT12" s="37" t="str">
        <f aca="false">IF(AS12="","",IF(AS12="D",1,IF(AS12="W",2,0)))</f>
        <v/>
      </c>
      <c r="AU12" s="38" t="str">
        <f aca="false">IF(AT12="","",SUM(AT$6:AT12))</f>
        <v/>
      </c>
      <c r="AV12" s="39"/>
      <c r="AW12" s="31" t="str">
        <f aca="false">IF(OR(AZ$29,Scores!$H$1&lt;$C12),"",Scores!$M$31)</f>
        <v/>
      </c>
      <c r="AX12" s="32" t="str">
        <f aca="false">IF(OR(AZ$29,Scores!$H$1&lt;$C12),"",Scores!$N$31)</f>
        <v/>
      </c>
      <c r="AY12" s="33" t="str">
        <f aca="true">IF(Scores!$H$1&lt;$C12,"",IF(AZ$29,IF(OR(OFFSET($G$29,0,(AZ12-1)*9),NOT(ISNUMBER(OFFSET($J$3,0,(AZ12-1)*9)))),0,ROUND(OFFSET($J$3,0,(AZ12-1)*9),0)),IF(AW12="","",IF(AW12="N","NCR",IF(AW12="D","DQ",OFFSET(Scores!$F$21,(AZ$3-1)*2,($C12-1)*3))))))</f>
        <v/>
      </c>
      <c r="AZ12" s="34" t="n">
        <v>2</v>
      </c>
      <c r="BA12" s="35" t="str">
        <f aca="false">IF(AY12="","",IF(OR(AY12="NCR",AY12="DQ"),0,AY12)+IF($C12=1,0,BA10))</f>
        <v/>
      </c>
      <c r="BB12" s="36" t="str">
        <f aca="true">IF(OR(Scores!$H$1&lt;$C12,AY12="",OFFSET($F12,0,(AZ12-1)*9)=""),"",IF(OR(AY12="NCR",AY12="DQ"),"L",IF(OR(OFFSET($F12,0,(AZ12-1)*9)="NCR",OFFSET($F12,0,(AZ12-1)*9)="DQ"),"W",IF(AY12=OFFSET($F12,0,(AZ12-1)*9),"D",IF(AY12&lt;OFFSET($F12,0,(AZ12-1)*9),"L","W")))))</f>
        <v/>
      </c>
      <c r="BC12" s="37" t="str">
        <f aca="false">IF(BB12="","",IF(BB12="D",1,IF(BB12="W",2,0)))</f>
        <v/>
      </c>
      <c r="BD12" s="38" t="str">
        <f aca="false">IF(BC12="","",SUM(BC$6:BC12))</f>
        <v/>
      </c>
    </row>
    <row r="13" customFormat="false" ht="12.75" hidden="false" customHeight="true" outlineLevel="0" collapsed="false">
      <c r="B13" s="29"/>
      <c r="C13" s="30"/>
      <c r="D13" s="31" t="str">
        <f aca="false">IF(OR(G$29,Scores!$H$1&lt;$C12),"",Scores!$M$22)</f>
        <v/>
      </c>
      <c r="E13" s="32" t="str">
        <f aca="false">IF(OR(G$29,Scores!$H$1&lt;$C12),"",Scores!$N$22)</f>
        <v/>
      </c>
      <c r="F13" s="33"/>
      <c r="G13" s="34"/>
      <c r="H13" s="35"/>
      <c r="I13" s="36" t="str">
        <f aca="false">IF(F13=""," ",IF(F13="NCR","L",IF(M13=""," ",IF(M13="ncr","W",IF(F13=M13,"D",IF(F13&lt;M13,"L","W"))))))</f>
        <v> </v>
      </c>
      <c r="J13" s="37"/>
      <c r="K13" s="38"/>
      <c r="L13" s="39"/>
      <c r="M13" s="31" t="str">
        <f aca="false">IF(OR(P$29,Scores!$H$1&lt;$C12),"",Scores!$M$24)</f>
        <v/>
      </c>
      <c r="N13" s="32" t="str">
        <f aca="false">IF(OR(P$29,Scores!$H$1&lt;$C12),"",Scores!$N$24)</f>
        <v/>
      </c>
      <c r="O13" s="33"/>
      <c r="P13" s="34"/>
      <c r="Q13" s="35"/>
      <c r="R13" s="36" t="str">
        <f aca="false">IF(O13=""," ",IF(O13="NCR","L",IF(V13=""," ",IF(V13="ncr","W",IF(O13=V13,"D",IF(O13&lt;V13,"L","W"))))))</f>
        <v> </v>
      </c>
      <c r="S13" s="37"/>
      <c r="T13" s="38"/>
      <c r="U13" s="39"/>
      <c r="V13" s="31" t="str">
        <f aca="false">IF(OR(Y$29,Scores!$H$1&lt;$C12),"",Scores!$M$26)</f>
        <v/>
      </c>
      <c r="W13" s="32" t="str">
        <f aca="false">IF(OR(Y$29,Scores!$H$1&lt;$C12),"",Scores!$N$26)</f>
        <v/>
      </c>
      <c r="X13" s="33"/>
      <c r="Y13" s="34"/>
      <c r="Z13" s="35"/>
      <c r="AA13" s="36" t="str">
        <f aca="false">IF(X13=""," ",IF(X13="NCR","L",IF(AE13=""," ",IF(AE13="ncr","W",IF(X13=AE13,"D",IF(X13&lt;AE13,"L","W"))))))</f>
        <v> </v>
      </c>
      <c r="AB13" s="37"/>
      <c r="AC13" s="38"/>
      <c r="AD13" s="40"/>
      <c r="AE13" s="31" t="str">
        <f aca="false">IF(OR(AH$29,Scores!$H$1&lt;$C12),"",Scores!$M$28)</f>
        <v/>
      </c>
      <c r="AF13" s="32" t="str">
        <f aca="false">IF(OR(AH$29,Scores!$H$1&lt;$C12),"",Scores!$N$28)</f>
        <v/>
      </c>
      <c r="AG13" s="33"/>
      <c r="AH13" s="34"/>
      <c r="AI13" s="35"/>
      <c r="AJ13" s="36" t="str">
        <f aca="false">IF(AG13=""," ",IF(AG13="NCR","L",IF(AN13=""," ",IF(AN13="ncr","W",IF(AG13=AN13,"D",IF(AG13&lt;AN13,"L","W"))))))</f>
        <v> </v>
      </c>
      <c r="AK13" s="37"/>
      <c r="AL13" s="41"/>
      <c r="AM13" s="39"/>
      <c r="AN13" s="31" t="str">
        <f aca="false">IF(OR(AQ$29,Scores!$H$1&lt;$C12),"",Scores!$M$30)</f>
        <v/>
      </c>
      <c r="AO13" s="32" t="str">
        <f aca="false">IF(OR(AQ$29,Scores!$H$1&lt;$C12),"",Scores!$N$30)</f>
        <v/>
      </c>
      <c r="AP13" s="33"/>
      <c r="AQ13" s="34"/>
      <c r="AR13" s="35"/>
      <c r="AS13" s="36" t="str">
        <f aca="false">IF(AP13=""," ",IF(AP13="NCR","L",IF(AW13=""," ",IF(AW13="ncr","W",IF(AP13=AW13,"D",IF(AP13&lt;AW13,"L","W"))))))</f>
        <v> </v>
      </c>
      <c r="AT13" s="37"/>
      <c r="AU13" s="38"/>
      <c r="AV13" s="39"/>
      <c r="AW13" s="31" t="str">
        <f aca="false">IF(OR(AZ$29,Scores!$H$1&lt;$C12),"",Scores!$M$32)</f>
        <v/>
      </c>
      <c r="AX13" s="32" t="str">
        <f aca="false">IF(OR(AZ$29,Scores!$H$1&lt;$C12),"",Scores!$N$32)</f>
        <v/>
      </c>
      <c r="AY13" s="33"/>
      <c r="AZ13" s="34"/>
      <c r="BA13" s="35"/>
      <c r="BB13" s="36" t="str">
        <f aca="false">IF(AY13=""," ",IF(AY13="NCR","L",IF(BF13=""," ",IF(BF13="ncr","W",IF(AY13=BF13,"D",IF(AY13&lt;BF13,"L","W"))))))</f>
        <v> </v>
      </c>
      <c r="BC13" s="37"/>
      <c r="BD13" s="38"/>
    </row>
    <row r="14" customFormat="false" ht="12.75" hidden="false" customHeight="true" outlineLevel="0" collapsed="false">
      <c r="B14" s="29" t="n">
        <f aca="false">Scores!$P$17</f>
        <v>45642</v>
      </c>
      <c r="C14" s="30" t="n">
        <v>5</v>
      </c>
      <c r="D14" s="31" t="str">
        <f aca="false">IF(OR(G$29,Scores!$H$1&lt;$C14),"",Scores!$P$21)</f>
        <v/>
      </c>
      <c r="E14" s="32" t="str">
        <f aca="false">IF(OR(G$29,Scores!$H$1&lt;$C14),"",Scores!$Q$21)</f>
        <v/>
      </c>
      <c r="F14" s="33" t="str">
        <f aca="true">IF(Scores!$H$1&lt;$C14,"",IF(G$29,IF(OR(OFFSET($G$29,0,(G14-1)*9),NOT(ISNUMBER(OFFSET($J$3,0,(G14-1)*9)))),0,ROUND(OFFSET($J$3,0,(G14-1)*9),0)),IF(D14="","",IF(D14="N","NCR",IF(D14="D","DQ",OFFSET(Scores!$F$21,(G$3-1)*2,($C14-1)*3))))))</f>
        <v/>
      </c>
      <c r="G14" s="34" t="n">
        <v>6</v>
      </c>
      <c r="H14" s="35" t="str">
        <f aca="false">IF(F14="","",IF(OR(F14="NCR",F14="DQ"),0,F14)+IF($C14=1,0,H12))</f>
        <v/>
      </c>
      <c r="I14" s="36" t="str">
        <f aca="true">IF(OR(Scores!$H$1&lt;$C14,F14="",OFFSET($F14,0,(G14-1)*9)=""),"",IF(OR(F14="NCR",F14="DQ"),"L",IF(OR(OFFSET($F14,0,(G14-1)*9)="NCR",OFFSET($F14,0,(G14-1)*9)="DQ"),"W",IF(F14=OFFSET($F14,0,(G14-1)*9),"D",IF(F14&lt;OFFSET($F14,0,(G14-1)*9),"L","W")))))</f>
        <v/>
      </c>
      <c r="J14" s="37" t="str">
        <f aca="false">IF(I14="","",IF(I14="D",1,IF(I14="W",2,0)))</f>
        <v/>
      </c>
      <c r="K14" s="38" t="str">
        <f aca="false">IF(J14="","",SUM(J$6:J14))</f>
        <v/>
      </c>
      <c r="L14" s="39"/>
      <c r="M14" s="31" t="str">
        <f aca="false">IF(OR(P$29,Scores!$H$1&lt;$C14),"",Scores!$P$23)</f>
        <v/>
      </c>
      <c r="N14" s="32" t="str">
        <f aca="false">IF(OR(P$29,Scores!$H$1&lt;$C14),"",Scores!$Q$23)</f>
        <v/>
      </c>
      <c r="O14" s="33" t="str">
        <f aca="true">IF(Scores!$H$1&lt;$C14,"",IF(P$29,IF(OR(OFFSET($G$29,0,(P14-1)*9),NOT(ISNUMBER(OFFSET($J$3,0,(P14-1)*9)))),0,ROUND(OFFSET($J$3,0,(P14-1)*9),0)),IF(M14="","",IF(M14="N","NCR",IF(M14="D","DQ",OFFSET(Scores!$F$21,(P$3-1)*2,($C14-1)*3))))))</f>
        <v/>
      </c>
      <c r="P14" s="34" t="n">
        <v>3</v>
      </c>
      <c r="Q14" s="35" t="str">
        <f aca="false">IF(O14="","",IF(OR(O14="NCR",O14="DQ"),0,O14)+IF($C14=1,0,Q12))</f>
        <v/>
      </c>
      <c r="R14" s="36" t="str">
        <f aca="true">IF(OR(Scores!$H$1&lt;$C14,O14="",OFFSET($F14,0,(P14-1)*9)=""),"",IF(OR(O14="NCR",O14="DQ"),"L",IF(OR(OFFSET($F14,0,(P14-1)*9)="NCR",OFFSET($F14,0,(P14-1)*9)="DQ"),"W",IF(O14=OFFSET($F14,0,(P14-1)*9),"D",IF(O14&lt;OFFSET($F14,0,(P14-1)*9),"L","W")))))</f>
        <v/>
      </c>
      <c r="S14" s="37" t="str">
        <f aca="false">IF(R14="","",IF(R14="D",1,IF(R14="W",2,0)))</f>
        <v/>
      </c>
      <c r="T14" s="38" t="str">
        <f aca="false">IF(S14="","",SUM(S$6:S14))</f>
        <v/>
      </c>
      <c r="U14" s="39"/>
      <c r="V14" s="31" t="str">
        <f aca="false">IF(OR(Y$29,Scores!$H$1&lt;$C14),"",Scores!$P$25)</f>
        <v/>
      </c>
      <c r="W14" s="32" t="str">
        <f aca="false">IF(OR(Y$29,Scores!$H$1&lt;$C14),"",Scores!$Q$25)</f>
        <v/>
      </c>
      <c r="X14" s="33" t="str">
        <f aca="true">IF(Scores!$H$1&lt;$C14,"",IF(Y$29,IF(OR(OFFSET($G$29,0,(Y14-1)*9),NOT(ISNUMBER(OFFSET($J$3,0,(Y14-1)*9)))),0,ROUND(OFFSET($J$3,0,(Y14-1)*9),0)),IF(V14="","",IF(V14="N","NCR",IF(V14="D","DQ",OFFSET(Scores!$F$21,(Y$3-1)*2,($C14-1)*3))))))</f>
        <v/>
      </c>
      <c r="Y14" s="34" t="n">
        <v>2</v>
      </c>
      <c r="Z14" s="35" t="str">
        <f aca="false">IF(X14="","",IF(OR(X14="NCR",X14="DQ"),0,X14)+IF($C14=1,0,Z12))</f>
        <v/>
      </c>
      <c r="AA14" s="36" t="str">
        <f aca="true">IF(OR(Scores!$H$1&lt;$C14,X14="",OFFSET($F14,0,(Y14-1)*9)=""),"",IF(OR(X14="NCR",X14="DQ"),"L",IF(OR(OFFSET($F14,0,(Y14-1)*9)="NCR",OFFSET($F14,0,(Y14-1)*9)="DQ"),"W",IF(X14=OFFSET($F14,0,(Y14-1)*9),"D",IF(X14&lt;OFFSET($F14,0,(Y14-1)*9),"L","W")))))</f>
        <v/>
      </c>
      <c r="AB14" s="37" t="str">
        <f aca="false">IF(AA14="","",IF(AA14="D",1,IF(AA14="W",2,0)))</f>
        <v/>
      </c>
      <c r="AC14" s="38" t="str">
        <f aca="false">IF(AB14="","",SUM(AB$6:AB14))</f>
        <v/>
      </c>
      <c r="AD14" s="40"/>
      <c r="AE14" s="31" t="str">
        <f aca="false">IF(OR(AH$29,Scores!$H$1&lt;$C14),"",Scores!$P$27)</f>
        <v/>
      </c>
      <c r="AF14" s="32" t="str">
        <f aca="false">IF(OR(AH$29,Scores!$H$1&lt;$C14),"",Scores!$Q$27)</f>
        <v/>
      </c>
      <c r="AG14" s="33" t="str">
        <f aca="true">IF(Scores!$H$1&lt;$C14,"",IF(AH$29,IF(OR(OFFSET($G$29,0,(AH14-1)*9),NOT(ISNUMBER(OFFSET($J$3,0,(AH14-1)*9)))),0,ROUND(OFFSET($J$3,0,(AH14-1)*9),0)),IF(AE14="","",IF(AE14="N","NCR",IF(AE14="D","DQ",OFFSET(Scores!$F$21,(AH$3-1)*2,($C14-1)*3))))))</f>
        <v/>
      </c>
      <c r="AH14" s="34" t="n">
        <v>5</v>
      </c>
      <c r="AI14" s="35" t="str">
        <f aca="false">IF(AG14="","",IF(OR(AG14="NCR",AG14="DQ"),0,AG14)+IF($C14=1,0,AI12))</f>
        <v/>
      </c>
      <c r="AJ14" s="36" t="str">
        <f aca="true">IF(OR(Scores!$H$1&lt;$C14,AG14="",OFFSET($F14,0,(AH14-1)*9)=""),"",IF(OR(AG14="NCR",AG14="DQ"),"L",IF(OR(OFFSET($F14,0,(AH14-1)*9)="NCR",OFFSET($F14,0,(AH14-1)*9)="DQ"),"W",IF(AG14=OFFSET($F14,0,(AH14-1)*9),"D",IF(AG14&lt;OFFSET($F14,0,(AH14-1)*9),"L","W")))))</f>
        <v/>
      </c>
      <c r="AK14" s="37" t="str">
        <f aca="false">IF(AJ14="","",IF(AJ14="D",1,IF(AJ14="W",2,0)))</f>
        <v/>
      </c>
      <c r="AL14" s="41" t="str">
        <f aca="false">IF(AK14="","",SUM(AK$6:AK14))</f>
        <v/>
      </c>
      <c r="AM14" s="39"/>
      <c r="AN14" s="31" t="str">
        <f aca="false">IF(OR(AQ$29,Scores!$H$1&lt;$C14),"",Scores!$P$29)</f>
        <v/>
      </c>
      <c r="AO14" s="32" t="str">
        <f aca="false">IF(OR(AQ$29,Scores!$H$1&lt;$C14),"",Scores!$Q$29)</f>
        <v/>
      </c>
      <c r="AP14" s="33" t="str">
        <f aca="true">IF(Scores!$H$1&lt;$C14,"",IF(AQ$29,IF(OR(OFFSET($G$29,0,(AQ14-1)*9),NOT(ISNUMBER(OFFSET($J$3,0,(AQ14-1)*9)))),0,ROUND(OFFSET($J$3,0,(AQ14-1)*9),0)),IF(AN14="","",IF(AN14="N","NCR",IF(AN14="D","DQ",OFFSET(Scores!$F$21,(AQ$3-1)*2,($C14-1)*3))))))</f>
        <v/>
      </c>
      <c r="AQ14" s="34" t="n">
        <v>4</v>
      </c>
      <c r="AR14" s="35" t="str">
        <f aca="false">IF(AP14="","",IF(OR(AP14="NCR",AP14="DQ"),0,AP14)+IF($C14=1,0,AR12))</f>
        <v/>
      </c>
      <c r="AS14" s="36" t="str">
        <f aca="true">IF(OR(Scores!$H$1&lt;$C14,AP14="",OFFSET($F14,0,(AQ14-1)*9)=""),"",IF(OR(AP14="NCR",AP14="DQ"),"L",IF(OR(OFFSET($F14,0,(AQ14-1)*9)="NCR",OFFSET($F14,0,(AQ14-1)*9)="DQ"),"W",IF(AP14=OFFSET($F14,0,(AQ14-1)*9),"D",IF(AP14&lt;OFFSET($F14,0,(AQ14-1)*9),"L","W")))))</f>
        <v/>
      </c>
      <c r="AT14" s="37" t="str">
        <f aca="false">IF(AS14="","",IF(AS14="D",1,IF(AS14="W",2,0)))</f>
        <v/>
      </c>
      <c r="AU14" s="38" t="str">
        <f aca="false">IF(AT14="","",SUM(AT$6:AT14))</f>
        <v/>
      </c>
      <c r="AV14" s="39"/>
      <c r="AW14" s="31" t="str">
        <f aca="false">IF(OR(AZ$29,Scores!$H$1&lt;$C14),"",Scores!$P$31)</f>
        <v/>
      </c>
      <c r="AX14" s="32" t="str">
        <f aca="false">IF(OR(AZ$29,Scores!$H$1&lt;$C14),"",Scores!$Q$31)</f>
        <v/>
      </c>
      <c r="AY14" s="33" t="str">
        <f aca="true">IF(Scores!$H$1&lt;$C14,"",IF(AZ$29,IF(OR(OFFSET($G$29,0,(AZ14-1)*9),NOT(ISNUMBER(OFFSET($J$3,0,(AZ14-1)*9)))),0,ROUND(OFFSET($J$3,0,(AZ14-1)*9),0)),IF(AW14="","",IF(AW14="N","NCR",IF(AW14="D","DQ",OFFSET(Scores!$F$21,(AZ$3-1)*2,($C14-1)*3))))))</f>
        <v/>
      </c>
      <c r="AZ14" s="34" t="n">
        <v>1</v>
      </c>
      <c r="BA14" s="35" t="str">
        <f aca="false">IF(AY14="","",IF(OR(AY14="NCR",AY14="DQ"),0,AY14)+IF($C14=1,0,BA12))</f>
        <v/>
      </c>
      <c r="BB14" s="36" t="str">
        <f aca="true">IF(OR(Scores!$H$1&lt;$C14,AY14="",OFFSET($F14,0,(AZ14-1)*9)=""),"",IF(OR(AY14="NCR",AY14="DQ"),"L",IF(OR(OFFSET($F14,0,(AZ14-1)*9)="NCR",OFFSET($F14,0,(AZ14-1)*9)="DQ"),"W",IF(AY14=OFFSET($F14,0,(AZ14-1)*9),"D",IF(AY14&lt;OFFSET($F14,0,(AZ14-1)*9),"L","W")))))</f>
        <v/>
      </c>
      <c r="BC14" s="37" t="str">
        <f aca="false">IF(BB14="","",IF(BB14="D",1,IF(BB14="W",2,0)))</f>
        <v/>
      </c>
      <c r="BD14" s="38" t="str">
        <f aca="false">IF(BC14="","",SUM(BC$6:BC14))</f>
        <v/>
      </c>
    </row>
    <row r="15" customFormat="false" ht="12.75" hidden="false" customHeight="true" outlineLevel="0" collapsed="false">
      <c r="B15" s="29"/>
      <c r="C15" s="30"/>
      <c r="D15" s="31" t="str">
        <f aca="false">IF(OR(G$29,Scores!$H$1&lt;$C14),"",Scores!$P$22)</f>
        <v/>
      </c>
      <c r="E15" s="32" t="str">
        <f aca="false">IF(OR(G$29,Scores!$H$1&lt;$C14),"",Scores!$Q$22)</f>
        <v/>
      </c>
      <c r="F15" s="33"/>
      <c r="G15" s="34"/>
      <c r="H15" s="35"/>
      <c r="I15" s="36" t="str">
        <f aca="false">IF(F15=""," ",IF(F15="NCR","L",IF(M15=""," ",IF(M15="ncr","W",IF(F15=M15,"D",IF(F15&lt;M15,"L","W"))))))</f>
        <v> </v>
      </c>
      <c r="J15" s="37"/>
      <c r="K15" s="38"/>
      <c r="L15" s="39"/>
      <c r="M15" s="31" t="str">
        <f aca="false">IF(OR(P$29,Scores!$H$1&lt;$C14),"",Scores!$P$24)</f>
        <v/>
      </c>
      <c r="N15" s="32" t="str">
        <f aca="false">IF(OR(P$29,Scores!$H$1&lt;$C14),"",Scores!$Q$24)</f>
        <v/>
      </c>
      <c r="O15" s="33"/>
      <c r="P15" s="34"/>
      <c r="Q15" s="35"/>
      <c r="R15" s="36" t="str">
        <f aca="false">IF(O15=""," ",IF(O15="NCR","L",IF(V15=""," ",IF(V15="ncr","W",IF(O15=V15,"D",IF(O15&lt;V15,"L","W"))))))</f>
        <v> </v>
      </c>
      <c r="S15" s="37"/>
      <c r="T15" s="38"/>
      <c r="U15" s="39"/>
      <c r="V15" s="31" t="str">
        <f aca="false">IF(OR(Y$29,Scores!$H$1&lt;$C14),"",Scores!$P$26)</f>
        <v/>
      </c>
      <c r="W15" s="32" t="str">
        <f aca="false">IF(OR(Y$29,Scores!$H$1&lt;$C14),"",Scores!$Q$26)</f>
        <v/>
      </c>
      <c r="X15" s="33"/>
      <c r="Y15" s="34"/>
      <c r="Z15" s="35"/>
      <c r="AA15" s="36" t="str">
        <f aca="false">IF(X15=""," ",IF(X15="NCR","L",IF(AE15=""," ",IF(AE15="ncr","W",IF(X15=AE15,"D",IF(X15&lt;AE15,"L","W"))))))</f>
        <v> </v>
      </c>
      <c r="AB15" s="37"/>
      <c r="AC15" s="38"/>
      <c r="AD15" s="40"/>
      <c r="AE15" s="31" t="str">
        <f aca="false">IF(OR(AH$29,Scores!$H$1&lt;$C14),"",Scores!$P$28)</f>
        <v/>
      </c>
      <c r="AF15" s="32" t="str">
        <f aca="false">IF(OR(AH$29,Scores!$H$1&lt;$C14),"",Scores!$Q$28)</f>
        <v/>
      </c>
      <c r="AG15" s="33"/>
      <c r="AH15" s="34"/>
      <c r="AI15" s="35"/>
      <c r="AJ15" s="36" t="str">
        <f aca="false">IF(AG15=""," ",IF(AG15="NCR","L",IF(AN15=""," ",IF(AN15="ncr","W",IF(AG15=AN15,"D",IF(AG15&lt;AN15,"L","W"))))))</f>
        <v> </v>
      </c>
      <c r="AK15" s="37"/>
      <c r="AL15" s="41"/>
      <c r="AM15" s="39"/>
      <c r="AN15" s="31" t="str">
        <f aca="false">IF(OR(AQ$29,Scores!$H$1&lt;$C14),"",Scores!$P$30)</f>
        <v/>
      </c>
      <c r="AO15" s="32" t="str">
        <f aca="false">IF(OR(AQ$29,Scores!$H$1&lt;$C14),"",Scores!$Q$30)</f>
        <v/>
      </c>
      <c r="AP15" s="33"/>
      <c r="AQ15" s="34"/>
      <c r="AR15" s="35"/>
      <c r="AS15" s="36" t="str">
        <f aca="false">IF(AP15=""," ",IF(AP15="NCR","L",IF(AW15=""," ",IF(AW15="ncr","W",IF(AP15=AW15,"D",IF(AP15&lt;AW15,"L","W"))))))</f>
        <v> </v>
      </c>
      <c r="AT15" s="37"/>
      <c r="AU15" s="38"/>
      <c r="AV15" s="39"/>
      <c r="AW15" s="31" t="str">
        <f aca="false">IF(OR(AZ$29,Scores!$H$1&lt;$C14),"",Scores!$P$32)</f>
        <v/>
      </c>
      <c r="AX15" s="32" t="str">
        <f aca="false">IF(OR(AZ$29,Scores!$H$1&lt;$C14),"",Scores!$Q$32)</f>
        <v/>
      </c>
      <c r="AY15" s="33"/>
      <c r="AZ15" s="34"/>
      <c r="BA15" s="35"/>
      <c r="BB15" s="36" t="str">
        <f aca="false">IF(AY15=""," ",IF(AY15="NCR","L",IF(BF15=""," ",IF(BF15="ncr","W",IF(AY15=BF15,"D",IF(AY15&lt;BF15,"L","W"))))))</f>
        <v> </v>
      </c>
      <c r="BC15" s="37"/>
      <c r="BD15" s="38"/>
    </row>
    <row r="16" customFormat="false" ht="12.75" hidden="false" customHeight="true" outlineLevel="0" collapsed="false">
      <c r="B16" s="29" t="n">
        <f aca="false">Scores!$S$17</f>
        <v>45663</v>
      </c>
      <c r="C16" s="30" t="n">
        <v>6</v>
      </c>
      <c r="D16" s="31" t="str">
        <f aca="false">IF(OR(G$29,Scores!$H$1&lt;$C16),"",Scores!$S$21)</f>
        <v/>
      </c>
      <c r="E16" s="32" t="str">
        <f aca="false">IF(OR(G$29,Scores!$H$1&lt;$C16),"",Scores!$T$21)</f>
        <v/>
      </c>
      <c r="F16" s="33" t="str">
        <f aca="true">IF(Scores!$H$1&lt;$C16,"",IF(G$29,IF(OR(OFFSET($G$29,0,(G16-1)*9),NOT(ISNUMBER(OFFSET($J$3,0,(G16-1)*9)))),0,ROUND(OFFSET($J$3,0,(G16-1)*9),0)),IF(D16="","",IF(D16="N","NCR",IF(D16="D","DQ",OFFSET(Scores!$F$21,(G$3-1)*2,($C16-1)*3))))))</f>
        <v/>
      </c>
      <c r="G16" s="34" t="n">
        <v>2</v>
      </c>
      <c r="H16" s="35" t="str">
        <f aca="false">IF(F16="","",IF(OR(F16="NCR",F16="DQ"),0,F16)+IF($C16=1,0,H14))</f>
        <v/>
      </c>
      <c r="I16" s="36" t="str">
        <f aca="true">IF(OR(Scores!$H$1&lt;$C16,F16="",OFFSET($F16,0,(G16-1)*9)=""),"",IF(OR(F16="NCR",F16="DQ"),"L",IF(OR(OFFSET($F16,0,(G16-1)*9)="NCR",OFFSET($F16,0,(G16-1)*9)="DQ"),"W",IF(F16=OFFSET($F16,0,(G16-1)*9),"D",IF(F16&lt;OFFSET($F16,0,(G16-1)*9),"L","W")))))</f>
        <v/>
      </c>
      <c r="J16" s="37" t="str">
        <f aca="false">IF(I16="","",IF(I16="D",1,IF(I16="W",2,0)))</f>
        <v/>
      </c>
      <c r="K16" s="38" t="str">
        <f aca="false">IF(J16="","",SUM(J$6:J16))</f>
        <v/>
      </c>
      <c r="L16" s="39"/>
      <c r="M16" s="31" t="str">
        <f aca="false">IF(OR(P$29,Scores!$H$1&lt;$C16),"",Scores!$S$23)</f>
        <v/>
      </c>
      <c r="N16" s="32" t="str">
        <f aca="false">IF(OR(P$29,Scores!$H$1&lt;$C16),"",Scores!$T$23)</f>
        <v/>
      </c>
      <c r="O16" s="33" t="str">
        <f aca="true">IF(Scores!$H$1&lt;$C16,"",IF(P$29,IF(OR(OFFSET($G$29,0,(P16-1)*9),NOT(ISNUMBER(OFFSET($J$3,0,(P16-1)*9)))),0,ROUND(OFFSET($J$3,0,(P16-1)*9),0)),IF(M16="","",IF(M16="N","NCR",IF(M16="D","DQ",OFFSET(Scores!$F$21,(P$3-1)*2,($C16-1)*3))))))</f>
        <v/>
      </c>
      <c r="P16" s="34" t="n">
        <v>1</v>
      </c>
      <c r="Q16" s="35" t="str">
        <f aca="false">IF(O16="","",IF(OR(O16="NCR",O16="DQ"),0,O16)+IF($C16=1,0,Q14))</f>
        <v/>
      </c>
      <c r="R16" s="36" t="str">
        <f aca="true">IF(OR(Scores!$H$1&lt;$C16,O16="",OFFSET($F16,0,(P16-1)*9)=""),"",IF(OR(O16="NCR",O16="DQ"),"L",IF(OR(OFFSET($F16,0,(P16-1)*9)="NCR",OFFSET($F16,0,(P16-1)*9)="DQ"),"W",IF(O16=OFFSET($F16,0,(P16-1)*9),"D",IF(O16&lt;OFFSET($F16,0,(P16-1)*9),"L","W")))))</f>
        <v/>
      </c>
      <c r="S16" s="37" t="str">
        <f aca="false">IF(R16="","",IF(R16="D",1,IF(R16="W",2,0)))</f>
        <v/>
      </c>
      <c r="T16" s="38" t="str">
        <f aca="false">IF(S16="","",SUM(S$6:S16))</f>
        <v/>
      </c>
      <c r="U16" s="39"/>
      <c r="V16" s="31" t="str">
        <f aca="false">IF(OR(Y$29,Scores!$H$1&lt;$C16),"",Scores!$S$25)</f>
        <v/>
      </c>
      <c r="W16" s="32" t="str">
        <f aca="false">IF(OR(Y$29,Scores!$H$1&lt;$C16),"",Scores!$T$25)</f>
        <v/>
      </c>
      <c r="X16" s="33" t="str">
        <f aca="true">IF(Scores!$H$1&lt;$C16,"",IF(Y$29,IF(OR(OFFSET($G$29,0,(Y16-1)*9),NOT(ISNUMBER(OFFSET($J$3,0,(Y16-1)*9)))),0,ROUND(OFFSET($J$3,0,(Y16-1)*9),0)),IF(V16="","",IF(V16="N","NCR",IF(V16="D","DQ",OFFSET(Scores!$F$21,(Y$3-1)*2,($C16-1)*3))))))</f>
        <v/>
      </c>
      <c r="Y16" s="34" t="n">
        <v>5</v>
      </c>
      <c r="Z16" s="35" t="str">
        <f aca="false">IF(X16="","",IF(OR(X16="NCR",X16="DQ"),0,X16)+IF($C16=1,0,Z14))</f>
        <v/>
      </c>
      <c r="AA16" s="36" t="str">
        <f aca="true">IF(OR(Scores!$H$1&lt;$C16,X16="",OFFSET($F16,0,(Y16-1)*9)=""),"",IF(OR(X16="NCR",X16="DQ"),"L",IF(OR(OFFSET($F16,0,(Y16-1)*9)="NCR",OFFSET($F16,0,(Y16-1)*9)="DQ"),"W",IF(X16=OFFSET($F16,0,(Y16-1)*9),"D",IF(X16&lt;OFFSET($F16,0,(Y16-1)*9),"L","W")))))</f>
        <v/>
      </c>
      <c r="AB16" s="37" t="str">
        <f aca="false">IF(AA16="","",IF(AA16="D",1,IF(AA16="W",2,0)))</f>
        <v/>
      </c>
      <c r="AC16" s="38" t="str">
        <f aca="false">IF(AB16="","",SUM(AB$6:AB16))</f>
        <v/>
      </c>
      <c r="AD16" s="40"/>
      <c r="AE16" s="31" t="str">
        <f aca="false">IF(OR(AH$29,Scores!$H$1&lt;$C16),"",Scores!$S$27)</f>
        <v/>
      </c>
      <c r="AF16" s="32" t="str">
        <f aca="false">IF(OR(AH$29,Scores!$H$1&lt;$C16),"",Scores!$T$27)</f>
        <v/>
      </c>
      <c r="AG16" s="33" t="str">
        <f aca="true">IF(Scores!$H$1&lt;$C16,"",IF(AH$29,IF(OR(OFFSET($G$29,0,(AH16-1)*9),NOT(ISNUMBER(OFFSET($J$3,0,(AH16-1)*9)))),0,ROUND(OFFSET($J$3,0,(AH16-1)*9),0)),IF(AE16="","",IF(AE16="N","NCR",IF(AE16="D","DQ",OFFSET(Scores!$F$21,(AH$3-1)*2,($C16-1)*3))))))</f>
        <v/>
      </c>
      <c r="AH16" s="34" t="n">
        <v>6</v>
      </c>
      <c r="AI16" s="35" t="str">
        <f aca="false">IF(AG16="","",IF(OR(AG16="NCR",AG16="DQ"),0,AG16)+IF($C16=1,0,AI14))</f>
        <v/>
      </c>
      <c r="AJ16" s="36" t="str">
        <f aca="true">IF(OR(Scores!$H$1&lt;$C16,AG16="",OFFSET($F16,0,(AH16-1)*9)=""),"",IF(OR(AG16="NCR",AG16="DQ"),"L",IF(OR(OFFSET($F16,0,(AH16-1)*9)="NCR",OFFSET($F16,0,(AH16-1)*9)="DQ"),"W",IF(AG16=OFFSET($F16,0,(AH16-1)*9),"D",IF(AG16&lt;OFFSET($F16,0,(AH16-1)*9),"L","W")))))</f>
        <v/>
      </c>
      <c r="AK16" s="37" t="str">
        <f aca="false">IF(AJ16="","",IF(AJ16="D",1,IF(AJ16="W",2,0)))</f>
        <v/>
      </c>
      <c r="AL16" s="41" t="str">
        <f aca="false">IF(AK16="","",SUM(AK$6:AK16))</f>
        <v/>
      </c>
      <c r="AM16" s="39"/>
      <c r="AN16" s="31" t="str">
        <f aca="false">IF(OR(AQ$29,Scores!$H$1&lt;$C16),"",Scores!$S$29)</f>
        <v/>
      </c>
      <c r="AO16" s="32" t="str">
        <f aca="false">IF(OR(AQ$29,Scores!$H$1&lt;$C16),"",Scores!$T$29)</f>
        <v/>
      </c>
      <c r="AP16" s="33" t="str">
        <f aca="true">IF(Scores!$H$1&lt;$C16,"",IF(AQ$29,IF(OR(OFFSET($G$29,0,(AQ16-1)*9),NOT(ISNUMBER(OFFSET($J$3,0,(AQ16-1)*9)))),0,ROUND(OFFSET($J$3,0,(AQ16-1)*9),0)),IF(AN16="","",IF(AN16="N","NCR",IF(AN16="D","DQ",OFFSET(Scores!$F$21,(AQ$3-1)*2,($C16-1)*3))))))</f>
        <v/>
      </c>
      <c r="AQ16" s="34" t="n">
        <v>3</v>
      </c>
      <c r="AR16" s="35" t="str">
        <f aca="false">IF(AP16="","",IF(OR(AP16="NCR",AP16="DQ"),0,AP16)+IF($C16=1,0,AR14))</f>
        <v/>
      </c>
      <c r="AS16" s="36" t="str">
        <f aca="true">IF(OR(Scores!$H$1&lt;$C16,AP16="",OFFSET($F16,0,(AQ16-1)*9)=""),"",IF(OR(AP16="NCR",AP16="DQ"),"L",IF(OR(OFFSET($F16,0,(AQ16-1)*9)="NCR",OFFSET($F16,0,(AQ16-1)*9)="DQ"),"W",IF(AP16=OFFSET($F16,0,(AQ16-1)*9),"D",IF(AP16&lt;OFFSET($F16,0,(AQ16-1)*9),"L","W")))))</f>
        <v/>
      </c>
      <c r="AT16" s="37" t="str">
        <f aca="false">IF(AS16="","",IF(AS16="D",1,IF(AS16="W",2,0)))</f>
        <v/>
      </c>
      <c r="AU16" s="38" t="str">
        <f aca="false">IF(AT16="","",SUM(AT$6:AT16))</f>
        <v/>
      </c>
      <c r="AV16" s="39"/>
      <c r="AW16" s="31" t="str">
        <f aca="false">IF(OR(AZ$29,Scores!$H$1&lt;$C16),"",Scores!$S$31)</f>
        <v/>
      </c>
      <c r="AX16" s="32" t="str">
        <f aca="false">IF(OR(AZ$29,Scores!$H$1&lt;$C16),"",Scores!$T$31)</f>
        <v/>
      </c>
      <c r="AY16" s="33" t="str">
        <f aca="true">IF(Scores!$H$1&lt;$C16,"",IF(AZ$29,IF(OR(OFFSET($G$29,0,(AZ16-1)*9),NOT(ISNUMBER(OFFSET($J$3,0,(AZ16-1)*9)))),0,ROUND(OFFSET($J$3,0,(AZ16-1)*9),0)),IF(AW16="","",IF(AW16="N","NCR",IF(AW16="D","DQ",OFFSET(Scores!$F$21,(AZ$3-1)*2,($C16-1)*3))))))</f>
        <v/>
      </c>
      <c r="AZ16" s="34" t="n">
        <v>4</v>
      </c>
      <c r="BA16" s="35" t="str">
        <f aca="false">IF(AY16="","",IF(OR(AY16="NCR",AY16="DQ"),0,AY16)+IF($C16=1,0,BA14))</f>
        <v/>
      </c>
      <c r="BB16" s="36" t="str">
        <f aca="true">IF(OR(Scores!$H$1&lt;$C16,AY16="",OFFSET($F16,0,(AZ16-1)*9)=""),"",IF(OR(AY16="NCR",AY16="DQ"),"L",IF(OR(OFFSET($F16,0,(AZ16-1)*9)="NCR",OFFSET($F16,0,(AZ16-1)*9)="DQ"),"W",IF(AY16=OFFSET($F16,0,(AZ16-1)*9),"D",IF(AY16&lt;OFFSET($F16,0,(AZ16-1)*9),"L","W")))))</f>
        <v/>
      </c>
      <c r="BC16" s="37" t="str">
        <f aca="false">IF(BB16="","",IF(BB16="D",1,IF(BB16="W",2,0)))</f>
        <v/>
      </c>
      <c r="BD16" s="38" t="str">
        <f aca="false">IF(BC16="","",SUM(BC$6:BC16))</f>
        <v/>
      </c>
    </row>
    <row r="17" customFormat="false" ht="12.75" hidden="false" customHeight="true" outlineLevel="0" collapsed="false">
      <c r="B17" s="29"/>
      <c r="C17" s="30"/>
      <c r="D17" s="31" t="str">
        <f aca="false">IF(OR(G$29,Scores!$H$1&lt;$C16),"",Scores!$S$22)</f>
        <v/>
      </c>
      <c r="E17" s="32" t="str">
        <f aca="false">IF(OR(G$29,Scores!$H$1&lt;$C16),"",Scores!$T$22)</f>
        <v/>
      </c>
      <c r="F17" s="33"/>
      <c r="G17" s="34"/>
      <c r="H17" s="35"/>
      <c r="I17" s="36" t="str">
        <f aca="false">IF(F17=""," ",IF(F17="NCR","L",IF(M17=""," ",IF(M17="ncr","W",IF(F17=M17,"D",IF(F17&lt;M17,"L","W"))))))</f>
        <v> </v>
      </c>
      <c r="J17" s="37"/>
      <c r="K17" s="38"/>
      <c r="L17" s="39"/>
      <c r="M17" s="31" t="str">
        <f aca="false">IF(OR(P$29,Scores!$H$1&lt;$C16),"",Scores!$S$24)</f>
        <v/>
      </c>
      <c r="N17" s="32" t="str">
        <f aca="false">IF(OR(P$29,Scores!$H$1&lt;$C16),"",Scores!$T$24)</f>
        <v/>
      </c>
      <c r="O17" s="33"/>
      <c r="P17" s="34"/>
      <c r="Q17" s="35"/>
      <c r="R17" s="36" t="str">
        <f aca="false">IF(O17=""," ",IF(O17="NCR","L",IF(V17=""," ",IF(V17="ncr","W",IF(O17=V17,"D",IF(O17&lt;V17,"L","W"))))))</f>
        <v> </v>
      </c>
      <c r="S17" s="37"/>
      <c r="T17" s="38"/>
      <c r="U17" s="39"/>
      <c r="V17" s="31" t="str">
        <f aca="false">IF(OR(Y$29,Scores!$H$1&lt;$C16),"",Scores!$S$26)</f>
        <v/>
      </c>
      <c r="W17" s="32" t="str">
        <f aca="false">IF(OR(Y$29,Scores!$H$1&lt;$C16),"",Scores!$T$26)</f>
        <v/>
      </c>
      <c r="X17" s="33"/>
      <c r="Y17" s="34"/>
      <c r="Z17" s="35"/>
      <c r="AA17" s="36" t="str">
        <f aca="false">IF(X17=""," ",IF(X17="NCR","L",IF(AE17=""," ",IF(AE17="ncr","W",IF(X17=AE17,"D",IF(X17&lt;AE17,"L","W"))))))</f>
        <v> </v>
      </c>
      <c r="AB17" s="37"/>
      <c r="AC17" s="38"/>
      <c r="AD17" s="40"/>
      <c r="AE17" s="31" t="str">
        <f aca="false">IF(OR(AH$29,Scores!$H$1&lt;$C16),"",Scores!$S$28)</f>
        <v/>
      </c>
      <c r="AF17" s="32" t="str">
        <f aca="false">IF(OR(AH$29,Scores!$H$1&lt;$C16),"",Scores!$T$28)</f>
        <v/>
      </c>
      <c r="AG17" s="33"/>
      <c r="AH17" s="34"/>
      <c r="AI17" s="35"/>
      <c r="AJ17" s="36" t="str">
        <f aca="false">IF(AG17=""," ",IF(AG17="NCR","L",IF(AN17=""," ",IF(AN17="ncr","W",IF(AG17=AN17,"D",IF(AG17&lt;AN17,"L","W"))))))</f>
        <v> </v>
      </c>
      <c r="AK17" s="37"/>
      <c r="AL17" s="41"/>
      <c r="AM17" s="39"/>
      <c r="AN17" s="31" t="str">
        <f aca="false">IF(OR(AQ$29,Scores!$H$1&lt;$C16),"",Scores!$S$30)</f>
        <v/>
      </c>
      <c r="AO17" s="32" t="str">
        <f aca="false">IF(OR(AQ$29,Scores!$H$1&lt;$C16),"",Scores!$T$30)</f>
        <v/>
      </c>
      <c r="AP17" s="33"/>
      <c r="AQ17" s="34"/>
      <c r="AR17" s="35"/>
      <c r="AS17" s="36" t="str">
        <f aca="false">IF(AP17=""," ",IF(AP17="NCR","L",IF(AW17=""," ",IF(AW17="ncr","W",IF(AP17=AW17,"D",IF(AP17&lt;AW17,"L","W"))))))</f>
        <v> </v>
      </c>
      <c r="AT17" s="37"/>
      <c r="AU17" s="38"/>
      <c r="AV17" s="39"/>
      <c r="AW17" s="31" t="str">
        <f aca="false">IF(OR(AZ$29,Scores!$H$1&lt;$C16),"",Scores!$S$32)</f>
        <v/>
      </c>
      <c r="AX17" s="32" t="str">
        <f aca="false">IF(OR(AZ$29,Scores!$H$1&lt;$C16),"",Scores!$T$32)</f>
        <v/>
      </c>
      <c r="AY17" s="33"/>
      <c r="AZ17" s="34"/>
      <c r="BA17" s="35"/>
      <c r="BB17" s="36" t="str">
        <f aca="false">IF(AY17=""," ",IF(AY17="NCR","L",IF(BF17=""," ",IF(BF17="ncr","W",IF(AY17=BF17,"D",IF(AY17&lt;BF17,"L","W"))))))</f>
        <v> </v>
      </c>
      <c r="BC17" s="37"/>
      <c r="BD17" s="38"/>
    </row>
    <row r="18" customFormat="false" ht="12.75" hidden="false" customHeight="true" outlineLevel="0" collapsed="false">
      <c r="B18" s="29" t="n">
        <f aca="false">Scores!$V$17</f>
        <v>45677</v>
      </c>
      <c r="C18" s="30" t="n">
        <v>7</v>
      </c>
      <c r="D18" s="31" t="str">
        <f aca="false">IF(OR(G$29,Scores!$H$1&lt;$C18),"",Scores!$V$21)</f>
        <v/>
      </c>
      <c r="E18" s="32" t="str">
        <f aca="false">IF(OR(G$29,Scores!$H$1&lt;$C18),"",Scores!$W$21)</f>
        <v/>
      </c>
      <c r="F18" s="33" t="str">
        <f aca="true">IF(Scores!$H$1&lt;$C18,"",IF(G$29,IF(OR(OFFSET($G$29,0,(G18-1)*9),NOT(ISNUMBER(OFFSET($J$3,0,(G18-1)*9)))),0,ROUND(OFFSET($J$3,0,(G18-1)*9),0)),IF(D18="","",IF(D18="N","NCR",IF(D18="D","DQ",OFFSET(Scores!$F$21,(G$3-1)*2,($C18-1)*3))))))</f>
        <v/>
      </c>
      <c r="G18" s="34" t="n">
        <v>3</v>
      </c>
      <c r="H18" s="35" t="str">
        <f aca="false">IF(F18="","",IF(OR(F18="NCR",F18="DQ"),0,F18)+IF($C18=1,0,H16))</f>
        <v/>
      </c>
      <c r="I18" s="36" t="str">
        <f aca="true">IF(OR(Scores!$H$1&lt;$C18,F18="",OFFSET($F18,0,(G18-1)*9)=""),"",IF(OR(F18="NCR",F18="DQ"),"L",IF(OR(OFFSET($F18,0,(G18-1)*9)="NCR",OFFSET($F18,0,(G18-1)*9)="DQ"),"W",IF(F18=OFFSET($F18,0,(G18-1)*9),"D",IF(F18&lt;OFFSET($F18,0,(G18-1)*9),"L","W")))))</f>
        <v/>
      </c>
      <c r="J18" s="37" t="str">
        <f aca="false">IF(I18="","",IF(I18="D",1,IF(I18="W",2,0)))</f>
        <v/>
      </c>
      <c r="K18" s="38" t="str">
        <f aca="false">IF(J18="","",SUM(J$6:J18))</f>
        <v/>
      </c>
      <c r="L18" s="39"/>
      <c r="M18" s="31" t="str">
        <f aca="false">IF(OR(P$29,Scores!$H$1&lt;$C18),"",Scores!$V$23)</f>
        <v/>
      </c>
      <c r="N18" s="32" t="str">
        <f aca="false">IF(OR(P$29,Scores!$H$1&lt;$C18),"",Scores!$W$23)</f>
        <v/>
      </c>
      <c r="O18" s="33" t="str">
        <f aca="true">IF(Scores!$H$1&lt;$C18,"",IF(P$29,IF(OR(OFFSET($G$29,0,(P18-1)*9),NOT(ISNUMBER(OFFSET($J$3,0,(P18-1)*9)))),0,ROUND(OFFSET($J$3,0,(P18-1)*9),0)),IF(M18="","",IF(M18="N","NCR",IF(M18="D","DQ",OFFSET(Scores!$F$21,(P$3-1)*2,($C18-1)*3))))))</f>
        <v/>
      </c>
      <c r="P18" s="34" t="n">
        <v>4</v>
      </c>
      <c r="Q18" s="35" t="str">
        <f aca="false">IF(O18="","",IF(OR(O18="NCR",O18="DQ"),0,O18)+IF($C18=1,0,Q16))</f>
        <v/>
      </c>
      <c r="R18" s="36" t="str">
        <f aca="true">IF(OR(Scores!$H$1&lt;$C18,O18="",OFFSET($F18,0,(P18-1)*9)=""),"",IF(OR(O18="NCR",O18="DQ"),"L",IF(OR(OFFSET($F18,0,(P18-1)*9)="NCR",OFFSET($F18,0,(P18-1)*9)="DQ"),"W",IF(O18=OFFSET($F18,0,(P18-1)*9),"D",IF(O18&lt;OFFSET($F18,0,(P18-1)*9),"L","W")))))</f>
        <v/>
      </c>
      <c r="S18" s="37" t="str">
        <f aca="false">IF(R18="","",IF(R18="D",1,IF(R18="W",2,0)))</f>
        <v/>
      </c>
      <c r="T18" s="38" t="str">
        <f aca="false">IF(S18="","",SUM(S$6:S18))</f>
        <v/>
      </c>
      <c r="U18" s="39"/>
      <c r="V18" s="31" t="str">
        <f aca="false">IF(OR(Y$29,Scores!$H$1&lt;$C18),"",Scores!$V$25)</f>
        <v/>
      </c>
      <c r="W18" s="32" t="str">
        <f aca="false">IF(OR(Y$29,Scores!$H$1&lt;$C18),"",Scores!$W$25)</f>
        <v/>
      </c>
      <c r="X18" s="33" t="str">
        <f aca="true">IF(Scores!$H$1&lt;$C18,"",IF(Y$29,IF(OR(OFFSET($G$29,0,(Y18-1)*9),NOT(ISNUMBER(OFFSET($J$3,0,(Y18-1)*9)))),0,ROUND(OFFSET($J$3,0,(Y18-1)*9),0)),IF(V18="","",IF(V18="N","NCR",IF(V18="D","DQ",OFFSET(Scores!$F$21,(Y$3-1)*2,($C18-1)*3))))))</f>
        <v/>
      </c>
      <c r="Y18" s="34" t="n">
        <v>1</v>
      </c>
      <c r="Z18" s="35" t="str">
        <f aca="false">IF(X18="","",IF(OR(X18="NCR",X18="DQ"),0,X18)+IF($C18=1,0,Z16))</f>
        <v/>
      </c>
      <c r="AA18" s="36" t="str">
        <f aca="true">IF(OR(Scores!$H$1&lt;$C18,X18="",OFFSET($F18,0,(Y18-1)*9)=""),"",IF(OR(X18="NCR",X18="DQ"),"L",IF(OR(OFFSET($F18,0,(Y18-1)*9)="NCR",OFFSET($F18,0,(Y18-1)*9)="DQ"),"W",IF(X18=OFFSET($F18,0,(Y18-1)*9),"D",IF(X18&lt;OFFSET($F18,0,(Y18-1)*9),"L","W")))))</f>
        <v/>
      </c>
      <c r="AB18" s="37" t="str">
        <f aca="false">IF(AA18="","",IF(AA18="D",1,IF(AA18="W",2,0)))</f>
        <v/>
      </c>
      <c r="AC18" s="38" t="str">
        <f aca="false">IF(AB18="","",SUM(AB$6:AB18))</f>
        <v/>
      </c>
      <c r="AD18" s="40"/>
      <c r="AE18" s="31" t="str">
        <f aca="false">IF(OR(AH$29,Scores!$H$1&lt;$C18),"",Scores!$V$27)</f>
        <v/>
      </c>
      <c r="AF18" s="32" t="str">
        <f aca="false">IF(OR(AH$29,Scores!$H$1&lt;$C18),"",Scores!$W$27)</f>
        <v/>
      </c>
      <c r="AG18" s="33" t="str">
        <f aca="true">IF(Scores!$H$1&lt;$C18,"",IF(AH$29,IF(OR(OFFSET($G$29,0,(AH18-1)*9),NOT(ISNUMBER(OFFSET($J$3,0,(AH18-1)*9)))),0,ROUND(OFFSET($J$3,0,(AH18-1)*9),0)),IF(AE18="","",IF(AE18="N","NCR",IF(AE18="D","DQ",OFFSET(Scores!$F$21,(AH$3-1)*2,($C18-1)*3))))))</f>
        <v/>
      </c>
      <c r="AH18" s="34" t="n">
        <v>2</v>
      </c>
      <c r="AI18" s="35" t="str">
        <f aca="false">IF(AG18="","",IF(OR(AG18="NCR",AG18="DQ"),0,AG18)+IF($C18=1,0,AI16))</f>
        <v/>
      </c>
      <c r="AJ18" s="36" t="str">
        <f aca="true">IF(OR(Scores!$H$1&lt;$C18,AG18="",OFFSET($F18,0,(AH18-1)*9)=""),"",IF(OR(AG18="NCR",AG18="DQ"),"L",IF(OR(OFFSET($F18,0,(AH18-1)*9)="NCR",OFFSET($F18,0,(AH18-1)*9)="DQ"),"W",IF(AG18=OFFSET($F18,0,(AH18-1)*9),"D",IF(AG18&lt;OFFSET($F18,0,(AH18-1)*9),"L","W")))))</f>
        <v/>
      </c>
      <c r="AK18" s="37" t="str">
        <f aca="false">IF(AJ18="","",IF(AJ18="D",1,IF(AJ18="W",2,0)))</f>
        <v/>
      </c>
      <c r="AL18" s="41" t="str">
        <f aca="false">IF(AK18="","",SUM(AK$6:AK18))</f>
        <v/>
      </c>
      <c r="AM18" s="39"/>
      <c r="AN18" s="31" t="str">
        <f aca="false">IF(OR(AQ$29,Scores!$H$1&lt;$C18),"",Scores!$V$29)</f>
        <v/>
      </c>
      <c r="AO18" s="32" t="str">
        <f aca="false">IF(OR(AQ$29,Scores!$H$1&lt;$C18),"",Scores!$W$29)</f>
        <v/>
      </c>
      <c r="AP18" s="33" t="str">
        <f aca="true">IF(Scores!$H$1&lt;$C18,"",IF(AQ$29,IF(OR(OFFSET($G$29,0,(AQ18-1)*9),NOT(ISNUMBER(OFFSET($J$3,0,(AQ18-1)*9)))),0,ROUND(OFFSET($J$3,0,(AQ18-1)*9),0)),IF(AN18="","",IF(AN18="N","NCR",IF(AN18="D","DQ",OFFSET(Scores!$F$21,(AQ$3-1)*2,($C18-1)*3))))))</f>
        <v/>
      </c>
      <c r="AQ18" s="34" t="n">
        <v>6</v>
      </c>
      <c r="AR18" s="35" t="str">
        <f aca="false">IF(AP18="","",IF(OR(AP18="NCR",AP18="DQ"),0,AP18)+IF($C18=1,0,AR16))</f>
        <v/>
      </c>
      <c r="AS18" s="36" t="str">
        <f aca="true">IF(OR(Scores!$H$1&lt;$C18,AP18="",OFFSET($F18,0,(AQ18-1)*9)=""),"",IF(OR(AP18="NCR",AP18="DQ"),"L",IF(OR(OFFSET($F18,0,(AQ18-1)*9)="NCR",OFFSET($F18,0,(AQ18-1)*9)="DQ"),"W",IF(AP18=OFFSET($F18,0,(AQ18-1)*9),"D",IF(AP18&lt;OFFSET($F18,0,(AQ18-1)*9),"L","W")))))</f>
        <v/>
      </c>
      <c r="AT18" s="37" t="str">
        <f aca="false">IF(AS18="","",IF(AS18="D",1,IF(AS18="W",2,0)))</f>
        <v/>
      </c>
      <c r="AU18" s="38" t="str">
        <f aca="false">IF(AT18="","",SUM(AT$6:AT18))</f>
        <v/>
      </c>
      <c r="AV18" s="39"/>
      <c r="AW18" s="31" t="str">
        <f aca="false">IF(OR(AZ$29,Scores!$H$1&lt;$C18),"",Scores!$V$31)</f>
        <v/>
      </c>
      <c r="AX18" s="32" t="str">
        <f aca="false">IF(OR(AZ$29,Scores!$H$1&lt;$C18),"",Scores!$W$31)</f>
        <v/>
      </c>
      <c r="AY18" s="33" t="str">
        <f aca="true">IF(Scores!$H$1&lt;$C18,"",IF(AZ$29,IF(OR(OFFSET($G$29,0,(AZ18-1)*9),NOT(ISNUMBER(OFFSET($J$3,0,(AZ18-1)*9)))),0,ROUND(OFFSET($J$3,0,(AZ18-1)*9),0)),IF(AW18="","",IF(AW18="N","NCR",IF(AW18="D","DQ",OFFSET(Scores!$F$21,(AZ$3-1)*2,($C18-1)*3))))))</f>
        <v/>
      </c>
      <c r="AZ18" s="34" t="n">
        <v>5</v>
      </c>
      <c r="BA18" s="35" t="str">
        <f aca="false">IF(AY18="","",IF(OR(AY18="NCR",AY18="DQ"),0,AY18)+IF($C18=1,0,BA16))</f>
        <v/>
      </c>
      <c r="BB18" s="36" t="str">
        <f aca="true">IF(OR(Scores!$H$1&lt;$C18,AY18="",OFFSET($F18,0,(AZ18-1)*9)=""),"",IF(OR(AY18="NCR",AY18="DQ"),"L",IF(OR(OFFSET($F18,0,(AZ18-1)*9)="NCR",OFFSET($F18,0,(AZ18-1)*9)="DQ"),"W",IF(AY18=OFFSET($F18,0,(AZ18-1)*9),"D",IF(AY18&lt;OFFSET($F18,0,(AZ18-1)*9),"L","W")))))</f>
        <v/>
      </c>
      <c r="BC18" s="37" t="str">
        <f aca="false">IF(BB18="","",IF(BB18="D",1,IF(BB18="W",2,0)))</f>
        <v/>
      </c>
      <c r="BD18" s="38" t="str">
        <f aca="false">IF(BC18="","",SUM(BC$6:BC18))</f>
        <v/>
      </c>
    </row>
    <row r="19" customFormat="false" ht="12.75" hidden="false" customHeight="true" outlineLevel="0" collapsed="false">
      <c r="B19" s="29"/>
      <c r="C19" s="30"/>
      <c r="D19" s="31" t="str">
        <f aca="false">IF(OR(G$29,Scores!$H$1&lt;$C18),"",Scores!$V$22)</f>
        <v/>
      </c>
      <c r="E19" s="32" t="str">
        <f aca="false">IF(OR(G$29,Scores!$H$1&lt;$C18),"",Scores!$W$22)</f>
        <v/>
      </c>
      <c r="F19" s="33"/>
      <c r="G19" s="34"/>
      <c r="H19" s="35"/>
      <c r="I19" s="36" t="str">
        <f aca="false">IF(F19=""," ",IF(F19="NCR","L",IF(M19=""," ",IF(M19="ncr","W",IF(F19=M19,"D",IF(F19&lt;M19,"L","W"))))))</f>
        <v> </v>
      </c>
      <c r="J19" s="37"/>
      <c r="K19" s="38"/>
      <c r="L19" s="39"/>
      <c r="M19" s="31" t="str">
        <f aca="false">IF(OR(P$29,Scores!$H$1&lt;$C18),"",Scores!$V$24)</f>
        <v/>
      </c>
      <c r="N19" s="32" t="str">
        <f aca="false">IF(OR(P$29,Scores!$H$1&lt;$C18),"",Scores!$W$24)</f>
        <v/>
      </c>
      <c r="O19" s="33"/>
      <c r="P19" s="34"/>
      <c r="Q19" s="35"/>
      <c r="R19" s="36" t="str">
        <f aca="false">IF(O19=""," ",IF(O19="NCR","L",IF(V19=""," ",IF(V19="ncr","W",IF(O19=V19,"D",IF(O19&lt;V19,"L","W"))))))</f>
        <v> </v>
      </c>
      <c r="S19" s="37"/>
      <c r="T19" s="38"/>
      <c r="U19" s="39"/>
      <c r="V19" s="31" t="str">
        <f aca="false">IF(OR(Y$29,Scores!$H$1&lt;$C18),"",Scores!$V$26)</f>
        <v/>
      </c>
      <c r="W19" s="32" t="str">
        <f aca="false">IF(OR(Y$29,Scores!$H$1&lt;$C18),"",Scores!$W$26)</f>
        <v/>
      </c>
      <c r="X19" s="33"/>
      <c r="Y19" s="34"/>
      <c r="Z19" s="35"/>
      <c r="AA19" s="36" t="str">
        <f aca="false">IF(X19=""," ",IF(X19="NCR","L",IF(AE19=""," ",IF(AE19="ncr","W",IF(X19=AE19,"D",IF(X19&lt;AE19,"L","W"))))))</f>
        <v> </v>
      </c>
      <c r="AB19" s="37"/>
      <c r="AC19" s="38"/>
      <c r="AD19" s="40"/>
      <c r="AE19" s="31" t="str">
        <f aca="false">IF(OR(AH$29,Scores!$H$1&lt;$C18),"",Scores!$V$28)</f>
        <v/>
      </c>
      <c r="AF19" s="32" t="str">
        <f aca="false">IF(OR(AH$29,Scores!$H$1&lt;$C18),"",Scores!$W$28)</f>
        <v/>
      </c>
      <c r="AG19" s="33"/>
      <c r="AH19" s="34"/>
      <c r="AI19" s="35"/>
      <c r="AJ19" s="36" t="str">
        <f aca="false">IF(AG19=""," ",IF(AG19="NCR","L",IF(AN19=""," ",IF(AN19="ncr","W",IF(AG19=AN19,"D",IF(AG19&lt;AN19,"L","W"))))))</f>
        <v> </v>
      </c>
      <c r="AK19" s="37"/>
      <c r="AL19" s="41"/>
      <c r="AM19" s="39"/>
      <c r="AN19" s="31" t="str">
        <f aca="false">IF(OR(AQ$29,Scores!$H$1&lt;$C18),"",Scores!$V$30)</f>
        <v/>
      </c>
      <c r="AO19" s="32" t="str">
        <f aca="false">IF(OR(AQ$29,Scores!$H$1&lt;$C18),"",Scores!$W$30)</f>
        <v/>
      </c>
      <c r="AP19" s="33"/>
      <c r="AQ19" s="34"/>
      <c r="AR19" s="35"/>
      <c r="AS19" s="36" t="str">
        <f aca="false">IF(AP19=""," ",IF(AP19="NCR","L",IF(AW19=""," ",IF(AW19="ncr","W",IF(AP19=AW19,"D",IF(AP19&lt;AW19,"L","W"))))))</f>
        <v> </v>
      </c>
      <c r="AT19" s="37"/>
      <c r="AU19" s="38"/>
      <c r="AV19" s="39"/>
      <c r="AW19" s="31" t="str">
        <f aca="false">IF(OR(AZ$29,Scores!$H$1&lt;$C18),"",Scores!$V$32)</f>
        <v/>
      </c>
      <c r="AX19" s="32" t="str">
        <f aca="false">IF(OR(AZ$29,Scores!$H$1&lt;$C18),"",Scores!$W$32)</f>
        <v/>
      </c>
      <c r="AY19" s="33"/>
      <c r="AZ19" s="34"/>
      <c r="BA19" s="35"/>
      <c r="BB19" s="36" t="str">
        <f aca="false">IF(AY19=""," ",IF(AY19="NCR","L",IF(BF19=""," ",IF(BF19="ncr","W",IF(AY19=BF19,"D",IF(AY19&lt;BF19,"L","W"))))))</f>
        <v> </v>
      </c>
      <c r="BC19" s="37"/>
      <c r="BD19" s="38"/>
    </row>
    <row r="20" customFormat="false" ht="12.75" hidden="false" customHeight="true" outlineLevel="0" collapsed="false">
      <c r="B20" s="29" t="n">
        <f aca="false">Scores!$Y$17</f>
        <v>45691</v>
      </c>
      <c r="C20" s="30" t="n">
        <v>8</v>
      </c>
      <c r="D20" s="31" t="str">
        <f aca="false">IF(OR(G$29,Scores!$H$1&lt;$C20),"",Scores!$Y$21)</f>
        <v/>
      </c>
      <c r="E20" s="32" t="str">
        <f aca="false">IF(OR(G$29,Scores!$H$1&lt;$C20),"",Scores!$Z$21)</f>
        <v/>
      </c>
      <c r="F20" s="33" t="str">
        <f aca="true">IF(Scores!$H$1&lt;$C20,"",IF(G$29,IF(OR(OFFSET($G$29,0,(G20-1)*9),NOT(ISNUMBER(OFFSET($J$3,0,(G20-1)*9)))),0,ROUND(OFFSET($J$3,0,(G20-1)*9),0)),IF(D20="","",IF(D20="N","NCR",IF(D20="D","DQ",OFFSET(Scores!$F$21,(G$3-1)*2,($C20-1)*3))))))</f>
        <v/>
      </c>
      <c r="G20" s="34" t="n">
        <v>4</v>
      </c>
      <c r="H20" s="35" t="str">
        <f aca="false">IF(F20="","",IF(OR(F20="NCR",F20="DQ"),0,F20)+IF($C20=1,0,H18))</f>
        <v/>
      </c>
      <c r="I20" s="36" t="str">
        <f aca="true">IF(OR(Scores!$H$1&lt;$C20,F20="",OFFSET($F20,0,(G20-1)*9)=""),"",IF(OR(F20="NCR",F20="DQ"),"L",IF(OR(OFFSET($F20,0,(G20-1)*9)="NCR",OFFSET($F20,0,(G20-1)*9)="DQ"),"W",IF(F20=OFFSET($F20,0,(G20-1)*9),"D",IF(F20&lt;OFFSET($F20,0,(G20-1)*9),"L","W")))))</f>
        <v/>
      </c>
      <c r="J20" s="37" t="str">
        <f aca="false">IF(I20="","",IF(I20="D",1,IF(I20="W",2,0)))</f>
        <v/>
      </c>
      <c r="K20" s="38" t="str">
        <f aca="false">IF(J20="","",SUM(J$6:J20))</f>
        <v/>
      </c>
      <c r="L20" s="39"/>
      <c r="M20" s="31" t="str">
        <f aca="false">IF(OR(P$29,Scores!$H$1&lt;$C20),"",Scores!$Y$23)</f>
        <v/>
      </c>
      <c r="N20" s="32" t="str">
        <f aca="false">IF(OR(P$29,Scores!$H$1&lt;$C20),"",Scores!$Z$23)</f>
        <v/>
      </c>
      <c r="O20" s="33" t="str">
        <f aca="true">IF(Scores!$H$1&lt;$C20,"",IF(P$29,IF(OR(OFFSET($G$29,0,(P20-1)*9),NOT(ISNUMBER(OFFSET($J$3,0,(P20-1)*9)))),0,ROUND(OFFSET($J$3,0,(P20-1)*9),0)),IF(M20="","",IF(M20="N","NCR",IF(M20="D","DQ",OFFSET(Scores!$F$21,(P$3-1)*2,($C20-1)*3))))))</f>
        <v/>
      </c>
      <c r="P20" s="34" t="n">
        <v>5</v>
      </c>
      <c r="Q20" s="35" t="str">
        <f aca="false">IF(O20="","",IF(OR(O20="NCR",O20="DQ"),0,O20)+IF($C20=1,0,Q18))</f>
        <v/>
      </c>
      <c r="R20" s="36" t="str">
        <f aca="true">IF(OR(Scores!$H$1&lt;$C20,O20="",OFFSET($F20,0,(P20-1)*9)=""),"",IF(OR(O20="NCR",O20="DQ"),"L",IF(OR(OFFSET($F20,0,(P20-1)*9)="NCR",OFFSET($F20,0,(P20-1)*9)="DQ"),"W",IF(O20=OFFSET($F20,0,(P20-1)*9),"D",IF(O20&lt;OFFSET($F20,0,(P20-1)*9),"L","W")))))</f>
        <v/>
      </c>
      <c r="S20" s="37" t="str">
        <f aca="false">IF(R20="","",IF(R20="D",1,IF(R20="W",2,0)))</f>
        <v/>
      </c>
      <c r="T20" s="38" t="str">
        <f aca="false">IF(S20="","",SUM(S$6:S20))</f>
        <v/>
      </c>
      <c r="U20" s="39"/>
      <c r="V20" s="31" t="str">
        <f aca="false">IF(OR(Y$29,Scores!$H$1&lt;$C20),"",Scores!$Y$25)</f>
        <v/>
      </c>
      <c r="W20" s="32" t="str">
        <f aca="false">IF(OR(Y$29,Scores!$H$1&lt;$C20),"",Scores!$Z$25)</f>
        <v/>
      </c>
      <c r="X20" s="33" t="str">
        <f aca="true">IF(Scores!$H$1&lt;$C20,"",IF(Y$29,IF(OR(OFFSET($G$29,0,(Y20-1)*9),NOT(ISNUMBER(OFFSET($J$3,0,(Y20-1)*9)))),0,ROUND(OFFSET($J$3,0,(Y20-1)*9),0)),IF(V20="","",IF(V20="N","NCR",IF(V20="D","DQ",OFFSET(Scores!$F$21,(Y$3-1)*2,($C20-1)*3))))))</f>
        <v/>
      </c>
      <c r="Y20" s="34" t="n">
        <v>6</v>
      </c>
      <c r="Z20" s="35" t="str">
        <f aca="false">IF(X20="","",IF(OR(X20="NCR",X20="DQ"),0,X20)+IF($C20=1,0,Z18))</f>
        <v/>
      </c>
      <c r="AA20" s="36" t="str">
        <f aca="true">IF(OR(Scores!$H$1&lt;$C20,X20="",OFFSET($F20,0,(Y20-1)*9)=""),"",IF(OR(X20="NCR",X20="DQ"),"L",IF(OR(OFFSET($F20,0,(Y20-1)*9)="NCR",OFFSET($F20,0,(Y20-1)*9)="DQ"),"W",IF(X20=OFFSET($F20,0,(Y20-1)*9),"D",IF(X20&lt;OFFSET($F20,0,(Y20-1)*9),"L","W")))))</f>
        <v/>
      </c>
      <c r="AB20" s="37" t="str">
        <f aca="false">IF(AA20="","",IF(AA20="D",1,IF(AA20="W",2,0)))</f>
        <v/>
      </c>
      <c r="AC20" s="38" t="str">
        <f aca="false">IF(AB20="","",SUM(AB$6:AB20))</f>
        <v/>
      </c>
      <c r="AD20" s="40"/>
      <c r="AE20" s="31" t="str">
        <f aca="false">IF(OR(AH$29,Scores!$H$1&lt;$C20),"",Scores!$Y$27)</f>
        <v/>
      </c>
      <c r="AF20" s="32" t="str">
        <f aca="false">IF(OR(AH$29,Scores!$H$1&lt;$C20),"",Scores!$Z$27)</f>
        <v/>
      </c>
      <c r="AG20" s="33" t="str">
        <f aca="true">IF(Scores!$H$1&lt;$C20,"",IF(AH$29,IF(OR(OFFSET($G$29,0,(AH20-1)*9),NOT(ISNUMBER(OFFSET($J$3,0,(AH20-1)*9)))),0,ROUND(OFFSET($J$3,0,(AH20-1)*9),0)),IF(AE20="","",IF(AE20="N","NCR",IF(AE20="D","DQ",OFFSET(Scores!$F$21,(AH$3-1)*2,($C20-1)*3))))))</f>
        <v/>
      </c>
      <c r="AH20" s="34" t="n">
        <v>1</v>
      </c>
      <c r="AI20" s="35" t="str">
        <f aca="false">IF(AG20="","",IF(OR(AG20="NCR",AG20="DQ"),0,AG20)+IF($C20=1,0,AI18))</f>
        <v/>
      </c>
      <c r="AJ20" s="36" t="str">
        <f aca="true">IF(OR(Scores!$H$1&lt;$C20,AG20="",OFFSET($F20,0,(AH20-1)*9)=""),"",IF(OR(AG20="NCR",AG20="DQ"),"L",IF(OR(OFFSET($F20,0,(AH20-1)*9)="NCR",OFFSET($F20,0,(AH20-1)*9)="DQ"),"W",IF(AG20=OFFSET($F20,0,(AH20-1)*9),"D",IF(AG20&lt;OFFSET($F20,0,(AH20-1)*9),"L","W")))))</f>
        <v/>
      </c>
      <c r="AK20" s="37" t="str">
        <f aca="false">IF(AJ20="","",IF(AJ20="D",1,IF(AJ20="W",2,0)))</f>
        <v/>
      </c>
      <c r="AL20" s="41" t="str">
        <f aca="false">IF(AK20="","",SUM(AK$6:AK20))</f>
        <v/>
      </c>
      <c r="AM20" s="39"/>
      <c r="AN20" s="31" t="str">
        <f aca="false">IF(OR(AQ$29,Scores!$H$1&lt;$C20),"",Scores!$Y$29)</f>
        <v/>
      </c>
      <c r="AO20" s="32" t="str">
        <f aca="false">IF(OR(AQ$29,Scores!$H$1&lt;$C20),"",Scores!$Z$29)</f>
        <v/>
      </c>
      <c r="AP20" s="33" t="str">
        <f aca="true">IF(Scores!$H$1&lt;$C20,"",IF(AQ$29,IF(OR(OFFSET($G$29,0,(AQ20-1)*9),NOT(ISNUMBER(OFFSET($J$3,0,(AQ20-1)*9)))),0,ROUND(OFFSET($J$3,0,(AQ20-1)*9),0)),IF(AN20="","",IF(AN20="N","NCR",IF(AN20="D","DQ",OFFSET(Scores!$F$21,(AQ$3-1)*2,($C20-1)*3))))))</f>
        <v/>
      </c>
      <c r="AQ20" s="34" t="n">
        <v>2</v>
      </c>
      <c r="AR20" s="35" t="str">
        <f aca="false">IF(AP20="","",IF(OR(AP20="NCR",AP20="DQ"),0,AP20)+IF($C20=1,0,AR18))</f>
        <v/>
      </c>
      <c r="AS20" s="36" t="str">
        <f aca="true">IF(OR(Scores!$H$1&lt;$C20,AP20="",OFFSET($F20,0,(AQ20-1)*9)=""),"",IF(OR(AP20="NCR",AP20="DQ"),"L",IF(OR(OFFSET($F20,0,(AQ20-1)*9)="NCR",OFFSET($F20,0,(AQ20-1)*9)="DQ"),"W",IF(AP20=OFFSET($F20,0,(AQ20-1)*9),"D",IF(AP20&lt;OFFSET($F20,0,(AQ20-1)*9),"L","W")))))</f>
        <v/>
      </c>
      <c r="AT20" s="37" t="str">
        <f aca="false">IF(AS20="","",IF(AS20="D",1,IF(AS20="W",2,0)))</f>
        <v/>
      </c>
      <c r="AU20" s="38" t="str">
        <f aca="false">IF(AT20="","",SUM(AT$6:AT20))</f>
        <v/>
      </c>
      <c r="AV20" s="39"/>
      <c r="AW20" s="31" t="str">
        <f aca="false">IF(OR(AZ$29,Scores!$H$1&lt;$C20),"",Scores!$Y$31)</f>
        <v/>
      </c>
      <c r="AX20" s="32" t="str">
        <f aca="false">IF(OR(AZ$29,Scores!$H$1&lt;$C20),"",Scores!$Z$31)</f>
        <v/>
      </c>
      <c r="AY20" s="33" t="str">
        <f aca="true">IF(Scores!$H$1&lt;$C20,"",IF(AZ$29,IF(OR(OFFSET($G$29,0,(AZ20-1)*9),NOT(ISNUMBER(OFFSET($J$3,0,(AZ20-1)*9)))),0,ROUND(OFFSET($J$3,0,(AZ20-1)*9),0)),IF(AW20="","",IF(AW20="N","NCR",IF(AW20="D","DQ",OFFSET(Scores!$F$21,(AZ$3-1)*2,($C20-1)*3))))))</f>
        <v/>
      </c>
      <c r="AZ20" s="34" t="n">
        <v>3</v>
      </c>
      <c r="BA20" s="35" t="str">
        <f aca="false">IF(AY20="","",IF(OR(AY20="NCR",AY20="DQ"),0,AY20)+IF($C20=1,0,BA18))</f>
        <v/>
      </c>
      <c r="BB20" s="36" t="str">
        <f aca="true">IF(OR(Scores!$H$1&lt;$C20,AY20="",OFFSET($F20,0,(AZ20-1)*9)=""),"",IF(OR(AY20="NCR",AY20="DQ"),"L",IF(OR(OFFSET($F20,0,(AZ20-1)*9)="NCR",OFFSET($F20,0,(AZ20-1)*9)="DQ"),"W",IF(AY20=OFFSET($F20,0,(AZ20-1)*9),"D",IF(AY20&lt;OFFSET($F20,0,(AZ20-1)*9),"L","W")))))</f>
        <v/>
      </c>
      <c r="BC20" s="37" t="str">
        <f aca="false">IF(BB20="","",IF(BB20="D",1,IF(BB20="W",2,0)))</f>
        <v/>
      </c>
      <c r="BD20" s="38" t="str">
        <f aca="false">IF(BC20="","",SUM(BC$6:BC20))</f>
        <v/>
      </c>
    </row>
    <row r="21" customFormat="false" ht="12.75" hidden="false" customHeight="true" outlineLevel="0" collapsed="false">
      <c r="B21" s="29"/>
      <c r="C21" s="30"/>
      <c r="D21" s="31" t="str">
        <f aca="false">IF(OR(G$29,Scores!$H$1&lt;$C20),"",Scores!$Y$22)</f>
        <v/>
      </c>
      <c r="E21" s="32" t="str">
        <f aca="false">IF(OR(G$29,Scores!$H$1&lt;$C20),"",Scores!$Z$22)</f>
        <v/>
      </c>
      <c r="F21" s="33"/>
      <c r="G21" s="34"/>
      <c r="H21" s="35"/>
      <c r="I21" s="36" t="str">
        <f aca="false">IF(F21=""," ",IF(F21="NCR","L",IF(M21=""," ",IF(M21="ncr","W",IF(F21=M21,"D",IF(F21&lt;M21,"L","W"))))))</f>
        <v> </v>
      </c>
      <c r="J21" s="37"/>
      <c r="K21" s="38"/>
      <c r="L21" s="39"/>
      <c r="M21" s="31" t="str">
        <f aca="false">IF(OR(P$29,Scores!$H$1&lt;$C20),"",Scores!$Y$24)</f>
        <v/>
      </c>
      <c r="N21" s="32" t="str">
        <f aca="false">IF(OR(P$29,Scores!$H$1&lt;$C20),"",Scores!$Z$24)</f>
        <v/>
      </c>
      <c r="O21" s="33"/>
      <c r="P21" s="34"/>
      <c r="Q21" s="35"/>
      <c r="R21" s="36" t="str">
        <f aca="false">IF(O21=""," ",IF(O21="NCR","L",IF(V21=""," ",IF(V21="ncr","W",IF(O21=V21,"D",IF(O21&lt;V21,"L","W"))))))</f>
        <v> </v>
      </c>
      <c r="S21" s="37"/>
      <c r="T21" s="38"/>
      <c r="U21" s="39"/>
      <c r="V21" s="31" t="str">
        <f aca="false">IF(OR(Y$29,Scores!$H$1&lt;$C20),"",Scores!$Y$26)</f>
        <v/>
      </c>
      <c r="W21" s="32" t="str">
        <f aca="false">IF(OR(Y$29,Scores!$H$1&lt;$C20),"",Scores!$Z$26)</f>
        <v/>
      </c>
      <c r="X21" s="33"/>
      <c r="Y21" s="34"/>
      <c r="Z21" s="35"/>
      <c r="AA21" s="36" t="str">
        <f aca="false">IF(X21=""," ",IF(X21="NCR","L",IF(AE21=""," ",IF(AE21="ncr","W",IF(X21=AE21,"D",IF(X21&lt;AE21,"L","W"))))))</f>
        <v> </v>
      </c>
      <c r="AB21" s="37"/>
      <c r="AC21" s="38"/>
      <c r="AD21" s="40"/>
      <c r="AE21" s="31" t="str">
        <f aca="false">IF(OR(AH$29,Scores!$H$1&lt;$C20),"",Scores!$Y$28)</f>
        <v/>
      </c>
      <c r="AF21" s="32" t="str">
        <f aca="false">IF(OR(AH$29,Scores!$H$1&lt;$C20),"",Scores!$Z$28)</f>
        <v/>
      </c>
      <c r="AG21" s="33"/>
      <c r="AH21" s="34"/>
      <c r="AI21" s="35"/>
      <c r="AJ21" s="36" t="str">
        <f aca="false">IF(AG21=""," ",IF(AG21="NCR","L",IF(AN21=""," ",IF(AN21="ncr","W",IF(AG21=AN21,"D",IF(AG21&lt;AN21,"L","W"))))))</f>
        <v> </v>
      </c>
      <c r="AK21" s="37"/>
      <c r="AL21" s="41"/>
      <c r="AM21" s="39"/>
      <c r="AN21" s="31" t="str">
        <f aca="false">IF(OR(AQ$29,Scores!$H$1&lt;$C20),"",Scores!$Y$30)</f>
        <v/>
      </c>
      <c r="AO21" s="32" t="str">
        <f aca="false">IF(OR(AQ$29,Scores!$H$1&lt;$C20),"",Scores!$Z$30)</f>
        <v/>
      </c>
      <c r="AP21" s="33"/>
      <c r="AQ21" s="34"/>
      <c r="AR21" s="35"/>
      <c r="AS21" s="36" t="str">
        <f aca="false">IF(AP21=""," ",IF(AP21="NCR","L",IF(AW21=""," ",IF(AW21="ncr","W",IF(AP21=AW21,"D",IF(AP21&lt;AW21,"L","W"))))))</f>
        <v> </v>
      </c>
      <c r="AT21" s="37"/>
      <c r="AU21" s="38"/>
      <c r="AV21" s="39"/>
      <c r="AW21" s="31" t="str">
        <f aca="false">IF(OR(AZ$29,Scores!$H$1&lt;$C20),"",Scores!$Y$32)</f>
        <v/>
      </c>
      <c r="AX21" s="32" t="str">
        <f aca="false">IF(OR(AZ$29,Scores!$H$1&lt;$C20),"",Scores!$Z$32)</f>
        <v/>
      </c>
      <c r="AY21" s="33"/>
      <c r="AZ21" s="34"/>
      <c r="BA21" s="35"/>
      <c r="BB21" s="36" t="str">
        <f aca="false">IF(AY21=""," ",IF(AY21="NCR","L",IF(BF21=""," ",IF(BF21="ncr","W",IF(AY21=BF21,"D",IF(AY21&lt;BF21,"L","W"))))))</f>
        <v> </v>
      </c>
      <c r="BC21" s="37"/>
      <c r="BD21" s="38"/>
    </row>
    <row r="22" customFormat="false" ht="12.75" hidden="false" customHeight="true" outlineLevel="0" collapsed="false">
      <c r="B22" s="29" t="n">
        <f aca="false">Scores!$AB$17</f>
        <v>45705</v>
      </c>
      <c r="C22" s="30" t="n">
        <v>9</v>
      </c>
      <c r="D22" s="31" t="str">
        <f aca="false">IF(OR(G$29,Scores!$H$1&lt;$C22),"",Scores!$AB$21)</f>
        <v/>
      </c>
      <c r="E22" s="32" t="str">
        <f aca="false">IF(OR(G$29,Scores!$H$1&lt;$C22),"",Scores!$AC$21)</f>
        <v/>
      </c>
      <c r="F22" s="33" t="str">
        <f aca="true">IF(Scores!$H$1&lt;$C22,"",IF(G$29,IF(OR(OFFSET($G$29,0,(G22-1)*9),NOT(ISNUMBER(OFFSET($J$3,0,(G22-1)*9)))),0,ROUND(OFFSET($J$3,0,(G22-1)*9),0)),IF(D22="","",IF(D22="N","NCR",IF(D22="D","DQ",OFFSET(Scores!$F$21,(G$3-1)*2,($C22-1)*3))))))</f>
        <v/>
      </c>
      <c r="G22" s="34" t="n">
        <v>5</v>
      </c>
      <c r="H22" s="35" t="str">
        <f aca="false">IF(F22="","",IF(OR(F22="NCR",F22="DQ"),0,F22)+IF($C22=1,0,H20))</f>
        <v/>
      </c>
      <c r="I22" s="36" t="str">
        <f aca="true">IF(OR(Scores!$H$1&lt;$C22,F22="",OFFSET($F22,0,(G22-1)*9)=""),"",IF(OR(F22="NCR",F22="DQ"),"L",IF(OR(OFFSET($F22,0,(G22-1)*9)="NCR",OFFSET($F22,0,(G22-1)*9)="DQ"),"W",IF(F22=OFFSET($F22,0,(G22-1)*9),"D",IF(F22&lt;OFFSET($F22,0,(G22-1)*9),"L","W")))))</f>
        <v/>
      </c>
      <c r="J22" s="37" t="str">
        <f aca="false">IF(I22="","",IF(I22="D",1,IF(I22="W",2,0)))</f>
        <v/>
      </c>
      <c r="K22" s="38" t="str">
        <f aca="false">IF(J22="","",SUM(J$6:J22))</f>
        <v/>
      </c>
      <c r="L22" s="39"/>
      <c r="M22" s="31" t="str">
        <f aca="false">IF(OR(P$29,Scores!$H$1&lt;$C22),"",Scores!$AB$23)</f>
        <v/>
      </c>
      <c r="N22" s="32" t="str">
        <f aca="false">IF(OR(P$29,Scores!$H$1&lt;$C22),"",Scores!$AC$23)</f>
        <v/>
      </c>
      <c r="O22" s="33" t="str">
        <f aca="true">IF(Scores!$H$1&lt;$C22,"",IF(P$29,IF(OR(OFFSET($G$29,0,(P22-1)*9),NOT(ISNUMBER(OFFSET($J$3,0,(P22-1)*9)))),0,ROUND(OFFSET($J$3,0,(P22-1)*9),0)),IF(M22="","",IF(M22="N","NCR",IF(M22="D","DQ",OFFSET(Scores!$F$21,(P$3-1)*2,($C22-1)*3))))))</f>
        <v/>
      </c>
      <c r="P22" s="34" t="n">
        <v>6</v>
      </c>
      <c r="Q22" s="35" t="str">
        <f aca="false">IF(O22="","",IF(OR(O22="NCR",O22="DQ"),0,O22)+IF($C22=1,0,Q20))</f>
        <v/>
      </c>
      <c r="R22" s="36" t="str">
        <f aca="true">IF(OR(Scores!$H$1&lt;$C22,O22="",OFFSET($F22,0,(P22-1)*9)=""),"",IF(OR(O22="NCR",O22="DQ"),"L",IF(OR(OFFSET($F22,0,(P22-1)*9)="NCR",OFFSET($F22,0,(P22-1)*9)="DQ"),"W",IF(O22=OFFSET($F22,0,(P22-1)*9),"D",IF(O22&lt;OFFSET($F22,0,(P22-1)*9),"L","W")))))</f>
        <v/>
      </c>
      <c r="S22" s="37" t="str">
        <f aca="false">IF(R22="","",IF(R22="D",1,IF(R22="W",2,0)))</f>
        <v/>
      </c>
      <c r="T22" s="38" t="str">
        <f aca="false">IF(S22="","",SUM(S$6:S22))</f>
        <v/>
      </c>
      <c r="U22" s="39"/>
      <c r="V22" s="31" t="str">
        <f aca="false">IF(OR(Y$29,Scores!$H$1&lt;$C22),"",Scores!$AB$25)</f>
        <v/>
      </c>
      <c r="W22" s="32" t="str">
        <f aca="false">IF(OR(Y$29,Scores!$H$1&lt;$C22),"",Scores!$AC$25)</f>
        <v/>
      </c>
      <c r="X22" s="33" t="str">
        <f aca="true">IF(Scores!$H$1&lt;$C22,"",IF(Y$29,IF(OR(OFFSET($G$29,0,(Y22-1)*9),NOT(ISNUMBER(OFFSET($J$3,0,(Y22-1)*9)))),0,ROUND(OFFSET($J$3,0,(Y22-1)*9),0)),IF(V22="","",IF(V22="N","NCR",IF(V22="D","DQ",OFFSET(Scores!$F$21,(Y$3-1)*2,($C22-1)*3))))))</f>
        <v/>
      </c>
      <c r="Y22" s="34" t="n">
        <v>4</v>
      </c>
      <c r="Z22" s="35" t="str">
        <f aca="false">IF(X22="","",IF(OR(X22="NCR",X22="DQ"),0,X22)+IF($C22=1,0,Z20))</f>
        <v/>
      </c>
      <c r="AA22" s="36" t="str">
        <f aca="true">IF(OR(Scores!$H$1&lt;$C22,X22="",OFFSET($F22,0,(Y22-1)*9)=""),"",IF(OR(X22="NCR",X22="DQ"),"L",IF(OR(OFFSET($F22,0,(Y22-1)*9)="NCR",OFFSET($F22,0,(Y22-1)*9)="DQ"),"W",IF(X22=OFFSET($F22,0,(Y22-1)*9),"D",IF(X22&lt;OFFSET($F22,0,(Y22-1)*9),"L","W")))))</f>
        <v/>
      </c>
      <c r="AB22" s="37" t="str">
        <f aca="false">IF(AA22="","",IF(AA22="D",1,IF(AA22="W",2,0)))</f>
        <v/>
      </c>
      <c r="AC22" s="38" t="str">
        <f aca="false">IF(AB22="","",SUM(AB$6:AB22))</f>
        <v/>
      </c>
      <c r="AD22" s="40"/>
      <c r="AE22" s="31" t="str">
        <f aca="false">IF(OR(AH$29,Scores!$H$1&lt;$C22),"",Scores!$AB$27)</f>
        <v/>
      </c>
      <c r="AF22" s="32" t="str">
        <f aca="false">IF(OR(AH$29,Scores!$H$1&lt;$C22),"",Scores!$AC$27)</f>
        <v/>
      </c>
      <c r="AG22" s="33" t="str">
        <f aca="true">IF(Scores!$H$1&lt;$C22,"",IF(AH$29,IF(OR(OFFSET($G$29,0,(AH22-1)*9),NOT(ISNUMBER(OFFSET($J$3,0,(AH22-1)*9)))),0,ROUND(OFFSET($J$3,0,(AH22-1)*9),0)),IF(AE22="","",IF(AE22="N","NCR",IF(AE22="D","DQ",OFFSET(Scores!$F$21,(AH$3-1)*2,($C22-1)*3))))))</f>
        <v/>
      </c>
      <c r="AH22" s="34" t="n">
        <v>3</v>
      </c>
      <c r="AI22" s="35" t="str">
        <f aca="false">IF(AG22="","",IF(OR(AG22="NCR",AG22="DQ"),0,AG22)+IF($C22=1,0,AI20))</f>
        <v/>
      </c>
      <c r="AJ22" s="36" t="str">
        <f aca="true">IF(OR(Scores!$H$1&lt;$C22,AG22="",OFFSET($F22,0,(AH22-1)*9)=""),"",IF(OR(AG22="NCR",AG22="DQ"),"L",IF(OR(OFFSET($F22,0,(AH22-1)*9)="NCR",OFFSET($F22,0,(AH22-1)*9)="DQ"),"W",IF(AG22=OFFSET($F22,0,(AH22-1)*9),"D",IF(AG22&lt;OFFSET($F22,0,(AH22-1)*9),"L","W")))))</f>
        <v/>
      </c>
      <c r="AK22" s="37" t="str">
        <f aca="false">IF(AJ22="","",IF(AJ22="D",1,IF(AJ22="W",2,0)))</f>
        <v/>
      </c>
      <c r="AL22" s="41" t="str">
        <f aca="false">IF(AK22="","",SUM(AK$6:AK22))</f>
        <v/>
      </c>
      <c r="AM22" s="39"/>
      <c r="AN22" s="31" t="str">
        <f aca="false">IF(OR(AQ$29,Scores!$H$1&lt;$C22),"",Scores!$AB$29)</f>
        <v/>
      </c>
      <c r="AO22" s="32" t="str">
        <f aca="false">IF(OR(AQ$29,Scores!$H$1&lt;$C22),"",Scores!$AC$29)</f>
        <v/>
      </c>
      <c r="AP22" s="33" t="str">
        <f aca="true">IF(Scores!$H$1&lt;$C22,"",IF(AQ$29,IF(OR(OFFSET($G$29,0,(AQ22-1)*9),NOT(ISNUMBER(OFFSET($J$3,0,(AQ22-1)*9)))),0,ROUND(OFFSET($J$3,0,(AQ22-1)*9),0)),IF(AN22="","",IF(AN22="N","NCR",IF(AN22="D","DQ",OFFSET(Scores!$F$21,(AQ$3-1)*2,($C22-1)*3))))))</f>
        <v/>
      </c>
      <c r="AQ22" s="34" t="n">
        <v>1</v>
      </c>
      <c r="AR22" s="35" t="str">
        <f aca="false">IF(AP22="","",IF(OR(AP22="NCR",AP22="DQ"),0,AP22)+IF($C22=1,0,AR20))</f>
        <v/>
      </c>
      <c r="AS22" s="36" t="str">
        <f aca="true">IF(OR(Scores!$H$1&lt;$C22,AP22="",OFFSET($F22,0,(AQ22-1)*9)=""),"",IF(OR(AP22="NCR",AP22="DQ"),"L",IF(OR(OFFSET($F22,0,(AQ22-1)*9)="NCR",OFFSET($F22,0,(AQ22-1)*9)="DQ"),"W",IF(AP22=OFFSET($F22,0,(AQ22-1)*9),"D",IF(AP22&lt;OFFSET($F22,0,(AQ22-1)*9),"L","W")))))</f>
        <v/>
      </c>
      <c r="AT22" s="37" t="str">
        <f aca="false">IF(AS22="","",IF(AS22="D",1,IF(AS22="W",2,0)))</f>
        <v/>
      </c>
      <c r="AU22" s="38" t="str">
        <f aca="false">IF(AT22="","",SUM(AT$6:AT22))</f>
        <v/>
      </c>
      <c r="AV22" s="39"/>
      <c r="AW22" s="31" t="str">
        <f aca="false">IF(OR(AZ$29,Scores!$H$1&lt;$C22),"",Scores!$AB$31)</f>
        <v/>
      </c>
      <c r="AX22" s="32" t="str">
        <f aca="false">IF(OR(AZ$29,Scores!$H$1&lt;$C22),"",Scores!$AC$31)</f>
        <v/>
      </c>
      <c r="AY22" s="33" t="str">
        <f aca="true">IF(Scores!$H$1&lt;$C22,"",IF(AZ$29,IF(OR(OFFSET($G$29,0,(AZ22-1)*9),NOT(ISNUMBER(OFFSET($J$3,0,(AZ22-1)*9)))),0,ROUND(OFFSET($J$3,0,(AZ22-1)*9),0)),IF(AW22="","",IF(AW22="N","NCR",IF(AW22="D","DQ",OFFSET(Scores!$F$21,(AZ$3-1)*2,($C22-1)*3))))))</f>
        <v/>
      </c>
      <c r="AZ22" s="34" t="n">
        <v>2</v>
      </c>
      <c r="BA22" s="35" t="str">
        <f aca="false">IF(AY22="","",IF(OR(AY22="NCR",AY22="DQ"),0,AY22)+IF($C22=1,0,BA20))</f>
        <v/>
      </c>
      <c r="BB22" s="36" t="str">
        <f aca="true">IF(OR(Scores!$H$1&lt;$C22,AY22="",OFFSET($F22,0,(AZ22-1)*9)=""),"",IF(OR(AY22="NCR",AY22="DQ"),"L",IF(OR(OFFSET($F22,0,(AZ22-1)*9)="NCR",OFFSET($F22,0,(AZ22-1)*9)="DQ"),"W",IF(AY22=OFFSET($F22,0,(AZ22-1)*9),"D",IF(AY22&lt;OFFSET($F22,0,(AZ22-1)*9),"L","W")))))</f>
        <v/>
      </c>
      <c r="BC22" s="37" t="str">
        <f aca="false">IF(BB22="","",IF(BB22="D",1,IF(BB22="W",2,0)))</f>
        <v/>
      </c>
      <c r="BD22" s="38" t="str">
        <f aca="false">IF(BC22="","",SUM(BC$6:BC22))</f>
        <v/>
      </c>
    </row>
    <row r="23" customFormat="false" ht="12.75" hidden="false" customHeight="true" outlineLevel="0" collapsed="false">
      <c r="B23" s="29"/>
      <c r="C23" s="30"/>
      <c r="D23" s="31" t="str">
        <f aca="false">IF(OR(G$29,Scores!$H$1&lt;$C22),"",Scores!$AB$22)</f>
        <v/>
      </c>
      <c r="E23" s="32" t="str">
        <f aca="false">IF(OR(G$29,Scores!$H$1&lt;$C22),"",Scores!$AC$22)</f>
        <v/>
      </c>
      <c r="F23" s="33"/>
      <c r="G23" s="34"/>
      <c r="H23" s="35"/>
      <c r="I23" s="36" t="str">
        <f aca="false">IF(F23=""," ",IF(F23="NCR","L",IF(M23=""," ",IF(M23="ncr","W",IF(F23=M23,"D",IF(F23&lt;M23,"L","W"))))))</f>
        <v> </v>
      </c>
      <c r="J23" s="37"/>
      <c r="K23" s="38"/>
      <c r="L23" s="39"/>
      <c r="M23" s="31" t="str">
        <f aca="false">IF(OR(P$29,Scores!$H$1&lt;$C22),"",Scores!$AB$24)</f>
        <v/>
      </c>
      <c r="N23" s="32" t="str">
        <f aca="false">IF(OR(P$29,Scores!$H$1&lt;$C22),"",Scores!$AC$24)</f>
        <v/>
      </c>
      <c r="O23" s="33"/>
      <c r="P23" s="34"/>
      <c r="Q23" s="35"/>
      <c r="R23" s="36" t="str">
        <f aca="false">IF(O23=""," ",IF(O23="NCR","L",IF(V23=""," ",IF(V23="ncr","W",IF(O23=V23,"D",IF(O23&lt;V23,"L","W"))))))</f>
        <v> </v>
      </c>
      <c r="S23" s="37"/>
      <c r="T23" s="38"/>
      <c r="U23" s="39"/>
      <c r="V23" s="31" t="str">
        <f aca="false">IF(OR(Y$29,Scores!$H$1&lt;$C22),"",Scores!$AB$26)</f>
        <v/>
      </c>
      <c r="W23" s="32" t="str">
        <f aca="false">IF(OR(Y$29,Scores!$H$1&lt;$C22),"",Scores!$AC$26)</f>
        <v/>
      </c>
      <c r="X23" s="33"/>
      <c r="Y23" s="34"/>
      <c r="Z23" s="35"/>
      <c r="AA23" s="36" t="str">
        <f aca="false">IF(X23=""," ",IF(X23="NCR","L",IF(AE23=""," ",IF(AE23="ncr","W",IF(X23=AE23,"D",IF(X23&lt;AE23,"L","W"))))))</f>
        <v> </v>
      </c>
      <c r="AB23" s="37"/>
      <c r="AC23" s="38"/>
      <c r="AD23" s="40"/>
      <c r="AE23" s="31" t="str">
        <f aca="false">IF(OR(AH$29,Scores!$H$1&lt;$C22),"",Scores!$AB$28)</f>
        <v/>
      </c>
      <c r="AF23" s="32" t="str">
        <f aca="false">IF(OR(AH$29,Scores!$H$1&lt;$C22),"",Scores!$AC$28)</f>
        <v/>
      </c>
      <c r="AG23" s="33"/>
      <c r="AH23" s="34"/>
      <c r="AI23" s="35"/>
      <c r="AJ23" s="36" t="str">
        <f aca="false">IF(AG23=""," ",IF(AG23="NCR","L",IF(AN23=""," ",IF(AN23="ncr","W",IF(AG23=AN23,"D",IF(AG23&lt;AN23,"L","W"))))))</f>
        <v> </v>
      </c>
      <c r="AK23" s="37"/>
      <c r="AL23" s="41"/>
      <c r="AM23" s="39"/>
      <c r="AN23" s="31" t="str">
        <f aca="false">IF(OR(AQ$29,Scores!$H$1&lt;$C22),"",Scores!$AB$30)</f>
        <v/>
      </c>
      <c r="AO23" s="32" t="str">
        <f aca="false">IF(OR(AQ$29,Scores!$H$1&lt;$C22),"",Scores!$AC$30)</f>
        <v/>
      </c>
      <c r="AP23" s="33"/>
      <c r="AQ23" s="34"/>
      <c r="AR23" s="35"/>
      <c r="AS23" s="36" t="str">
        <f aca="false">IF(AP23=""," ",IF(AP23="NCR","L",IF(AW23=""," ",IF(AW23="ncr","W",IF(AP23=AW23,"D",IF(AP23&lt;AW23,"L","W"))))))</f>
        <v> </v>
      </c>
      <c r="AT23" s="37"/>
      <c r="AU23" s="38"/>
      <c r="AV23" s="39"/>
      <c r="AW23" s="31" t="str">
        <f aca="false">IF(OR(AZ$29,Scores!$H$1&lt;$C22),"",Scores!$AB$32)</f>
        <v/>
      </c>
      <c r="AX23" s="32" t="str">
        <f aca="false">IF(OR(AZ$29,Scores!$H$1&lt;$C22),"",Scores!$AC$32)</f>
        <v/>
      </c>
      <c r="AY23" s="33"/>
      <c r="AZ23" s="34"/>
      <c r="BA23" s="35"/>
      <c r="BB23" s="36" t="str">
        <f aca="false">IF(AY23=""," ",IF(AY23="NCR","L",IF(BF23=""," ",IF(BF23="ncr","W",IF(AY23=BF23,"D",IF(AY23&lt;BF23,"L","W"))))))</f>
        <v> </v>
      </c>
      <c r="BC23" s="37"/>
      <c r="BD23" s="38"/>
    </row>
    <row r="24" customFormat="false" ht="12.75" hidden="false" customHeight="true" outlineLevel="0" collapsed="false">
      <c r="B24" s="29" t="n">
        <f aca="false">Scores!$AE$17</f>
        <v>45719</v>
      </c>
      <c r="C24" s="30" t="n">
        <v>10</v>
      </c>
      <c r="D24" s="31" t="str">
        <f aca="false">IF(OR(G$29,Scores!$H$1&lt;$C24),"",Scores!$AE$21)</f>
        <v/>
      </c>
      <c r="E24" s="32" t="str">
        <f aca="false">IF(OR(G$29,Scores!$H$1&lt;$C24),"",Scores!$AF$21)</f>
        <v/>
      </c>
      <c r="F24" s="33" t="str">
        <f aca="true">IF(Scores!$H$1&lt;$C24,"",IF(G$29,IF(OR(OFFSET($G$29,0,(G24-1)*9),NOT(ISNUMBER(OFFSET($J$3,0,(G24-1)*9)))),0,ROUND(OFFSET($J$3,0,(G24-1)*9),0)),IF(D24="","",IF(D24="N","NCR",IF(D24="D","DQ",OFFSET(Scores!$F$21,(G$3-1)*2,($C24-1)*3))))))</f>
        <v/>
      </c>
      <c r="G24" s="34" t="n">
        <v>6</v>
      </c>
      <c r="H24" s="35" t="str">
        <f aca="false">IF(F24="","",IF(OR(F24="NCR",F24="DQ"),0,F24)+IF($C24=1,0,H22))</f>
        <v/>
      </c>
      <c r="I24" s="36" t="str">
        <f aca="true">IF(OR(Scores!$H$1&lt;$C24,F24="",OFFSET($F24,0,(G24-1)*9)=""),"",IF(OR(F24="NCR",F24="DQ"),"L",IF(OR(OFFSET($F24,0,(G24-1)*9)="NCR",OFFSET($F24,0,(G24-1)*9)="DQ"),"W",IF(F24=OFFSET($F24,0,(G24-1)*9),"D",IF(F24&lt;OFFSET($F24,0,(G24-1)*9),"L","W")))))</f>
        <v/>
      </c>
      <c r="J24" s="37" t="str">
        <f aca="false">IF(I24="","",IF(I24="D",1,IF(I24="W",2,0)))</f>
        <v/>
      </c>
      <c r="K24" s="38" t="str">
        <f aca="false">IF(J24="","",SUM(J$6:J24))</f>
        <v/>
      </c>
      <c r="L24" s="39"/>
      <c r="M24" s="31" t="str">
        <f aca="false">IF(OR(P$29,Scores!$H$1&lt;$C24),"",Scores!$AE$23)</f>
        <v/>
      </c>
      <c r="N24" s="32" t="str">
        <f aca="false">IF(OR(P$29,Scores!$H$1&lt;$C24),"",Scores!$AF$23)</f>
        <v/>
      </c>
      <c r="O24" s="33" t="str">
        <f aca="true">IF(Scores!$H$1&lt;$C24,"",IF(P$29,IF(OR(OFFSET($G$29,0,(P24-1)*9),NOT(ISNUMBER(OFFSET($J$3,0,(P24-1)*9)))),0,ROUND(OFFSET($J$3,0,(P24-1)*9),0)),IF(M24="","",IF(M24="N","NCR",IF(M24="D","DQ",OFFSET(Scores!$F$21,(P$3-1)*2,($C24-1)*3))))))</f>
        <v/>
      </c>
      <c r="P24" s="34" t="n">
        <v>3</v>
      </c>
      <c r="Q24" s="35" t="str">
        <f aca="false">IF(O24="","",IF(OR(O24="NCR",O24="DQ"),0,O24)+IF($C24=1,0,Q22))</f>
        <v/>
      </c>
      <c r="R24" s="36" t="str">
        <f aca="true">IF(OR(Scores!$H$1&lt;$C24,O24="",OFFSET($F24,0,(P24-1)*9)=""),"",IF(OR(O24="NCR",O24="DQ"),"L",IF(OR(OFFSET($F24,0,(P24-1)*9)="NCR",OFFSET($F24,0,(P24-1)*9)="DQ"),"W",IF(O24=OFFSET($F24,0,(P24-1)*9),"D",IF(O24&lt;OFFSET($F24,0,(P24-1)*9),"L","W")))))</f>
        <v/>
      </c>
      <c r="S24" s="37" t="str">
        <f aca="false">IF(R24="","",IF(R24="D",1,IF(R24="W",2,0)))</f>
        <v/>
      </c>
      <c r="T24" s="38" t="str">
        <f aca="false">IF(S24="","",SUM(S$6:S24))</f>
        <v/>
      </c>
      <c r="U24" s="39"/>
      <c r="V24" s="31" t="str">
        <f aca="false">IF(OR(Y$29,Scores!$H$1&lt;$C24),"",Scores!$AE$25)</f>
        <v/>
      </c>
      <c r="W24" s="32" t="str">
        <f aca="false">IF(OR(Y$29,Scores!$H$1&lt;$C24),"",Scores!$AF$25)</f>
        <v/>
      </c>
      <c r="X24" s="33" t="str">
        <f aca="true">IF(Scores!$H$1&lt;$C24,"",IF(Y$29,IF(OR(OFFSET($G$29,0,(Y24-1)*9),NOT(ISNUMBER(OFFSET($J$3,0,(Y24-1)*9)))),0,ROUND(OFFSET($J$3,0,(Y24-1)*9),0)),IF(V24="","",IF(V24="N","NCR",IF(V24="D","DQ",OFFSET(Scores!$F$21,(Y$3-1)*2,($C24-1)*3))))))</f>
        <v/>
      </c>
      <c r="Y24" s="34" t="n">
        <v>2</v>
      </c>
      <c r="Z24" s="35" t="str">
        <f aca="false">IF(X24="","",IF(OR(X24="NCR",X24="DQ"),0,X24)+IF($C24=1,0,Z22))</f>
        <v/>
      </c>
      <c r="AA24" s="36" t="str">
        <f aca="true">IF(OR(Scores!$H$1&lt;$C24,X24="",OFFSET($F24,0,(Y24-1)*9)=""),"",IF(OR(X24="NCR",X24="DQ"),"L",IF(OR(OFFSET($F24,0,(Y24-1)*9)="NCR",OFFSET($F24,0,(Y24-1)*9)="DQ"),"W",IF(X24=OFFSET($F24,0,(Y24-1)*9),"D",IF(X24&lt;OFFSET($F24,0,(Y24-1)*9),"L","W")))))</f>
        <v/>
      </c>
      <c r="AB24" s="37" t="str">
        <f aca="false">IF(AA24="","",IF(AA24="D",1,IF(AA24="W",2,0)))</f>
        <v/>
      </c>
      <c r="AC24" s="38" t="str">
        <f aca="false">IF(AB24="","",SUM(AB$6:AB24))</f>
        <v/>
      </c>
      <c r="AD24" s="40"/>
      <c r="AE24" s="31" t="str">
        <f aca="false">IF(OR(AH$29,Scores!$H$1&lt;$C24),"",Scores!$AE$27)</f>
        <v/>
      </c>
      <c r="AF24" s="32" t="str">
        <f aca="false">IF(OR(AH$29,Scores!$H$1&lt;$C24),"",Scores!$AF$27)</f>
        <v/>
      </c>
      <c r="AG24" s="33" t="str">
        <f aca="true">IF(Scores!$H$1&lt;$C24,"",IF(AH$29,IF(OR(OFFSET($G$29,0,(AH24-1)*9),NOT(ISNUMBER(OFFSET($J$3,0,(AH24-1)*9)))),0,ROUND(OFFSET($J$3,0,(AH24-1)*9),0)),IF(AE24="","",IF(AE24="N","NCR",IF(AE24="D","DQ",OFFSET(Scores!$F$21,(AH$3-1)*2,($C24-1)*3))))))</f>
        <v/>
      </c>
      <c r="AH24" s="34" t="n">
        <v>5</v>
      </c>
      <c r="AI24" s="35" t="str">
        <f aca="false">IF(AG24="","",IF(OR(AG24="NCR",AG24="DQ"),0,AG24)+IF($C24=1,0,AI22))</f>
        <v/>
      </c>
      <c r="AJ24" s="36" t="str">
        <f aca="true">IF(OR(Scores!$H$1&lt;$C24,AG24="",OFFSET($F24,0,(AH24-1)*9)=""),"",IF(OR(AG24="NCR",AG24="DQ"),"L",IF(OR(OFFSET($F24,0,(AH24-1)*9)="NCR",OFFSET($F24,0,(AH24-1)*9)="DQ"),"W",IF(AG24=OFFSET($F24,0,(AH24-1)*9),"D",IF(AG24&lt;OFFSET($F24,0,(AH24-1)*9),"L","W")))))</f>
        <v/>
      </c>
      <c r="AK24" s="37" t="str">
        <f aca="false">IF(AJ24="","",IF(AJ24="D",1,IF(AJ24="W",2,0)))</f>
        <v/>
      </c>
      <c r="AL24" s="41" t="str">
        <f aca="false">IF(AK24="","",SUM(AK$6:AK24))</f>
        <v/>
      </c>
      <c r="AM24" s="39"/>
      <c r="AN24" s="31" t="str">
        <f aca="false">IF(OR(AQ$29,Scores!$H$1&lt;$C24),"",Scores!$AE$29)</f>
        <v/>
      </c>
      <c r="AO24" s="32" t="str">
        <f aca="false">IF(OR(AQ$29,Scores!$H$1&lt;$C24),"",Scores!$AF$29)</f>
        <v/>
      </c>
      <c r="AP24" s="33" t="str">
        <f aca="true">IF(Scores!$H$1&lt;$C24,"",IF(AQ$29,IF(OR(OFFSET($G$29,0,(AQ24-1)*9),NOT(ISNUMBER(OFFSET($J$3,0,(AQ24-1)*9)))),0,ROUND(OFFSET($J$3,0,(AQ24-1)*9),0)),IF(AN24="","",IF(AN24="N","NCR",IF(AN24="D","DQ",OFFSET(Scores!$F$21,(AQ$3-1)*2,($C24-1)*3))))))</f>
        <v/>
      </c>
      <c r="AQ24" s="34" t="n">
        <v>4</v>
      </c>
      <c r="AR24" s="35" t="str">
        <f aca="false">IF(AP24="","",IF(OR(AP24="NCR",AP24="DQ"),0,AP24)+IF($C24=1,0,AR22))</f>
        <v/>
      </c>
      <c r="AS24" s="36" t="str">
        <f aca="true">IF(OR(Scores!$H$1&lt;$C24,AP24="",OFFSET($F24,0,(AQ24-1)*9)=""),"",IF(OR(AP24="NCR",AP24="DQ"),"L",IF(OR(OFFSET($F24,0,(AQ24-1)*9)="NCR",OFFSET($F24,0,(AQ24-1)*9)="DQ"),"W",IF(AP24=OFFSET($F24,0,(AQ24-1)*9),"D",IF(AP24&lt;OFFSET($F24,0,(AQ24-1)*9),"L","W")))))</f>
        <v/>
      </c>
      <c r="AT24" s="37" t="str">
        <f aca="false">IF(AS24="","",IF(AS24="D",1,IF(AS24="W",2,0)))</f>
        <v/>
      </c>
      <c r="AU24" s="38" t="str">
        <f aca="false">IF(AT24="","",SUM(AT$6:AT24))</f>
        <v/>
      </c>
      <c r="AV24" s="39"/>
      <c r="AW24" s="31" t="str">
        <f aca="false">IF(OR(AZ$29,Scores!$H$1&lt;$C24),"",Scores!$AE$31)</f>
        <v/>
      </c>
      <c r="AX24" s="32" t="str">
        <f aca="false">IF(OR(AZ$29,Scores!$H$1&lt;$C24),"",Scores!$AF$31)</f>
        <v/>
      </c>
      <c r="AY24" s="33" t="str">
        <f aca="true">IF(Scores!$H$1&lt;$C24,"",IF(AZ$29,IF(OR(OFFSET($G$29,0,(AZ24-1)*9),NOT(ISNUMBER(OFFSET($J$3,0,(AZ24-1)*9)))),0,ROUND(OFFSET($J$3,0,(AZ24-1)*9),0)),IF(AW24="","",IF(AW24="N","NCR",IF(AW24="D","DQ",OFFSET(Scores!$F$21,(AZ$3-1)*2,($C24-1)*3))))))</f>
        <v/>
      </c>
      <c r="AZ24" s="34" t="n">
        <v>1</v>
      </c>
      <c r="BA24" s="35" t="str">
        <f aca="false">IF(AY24="","",IF(OR(AY24="NCR",AY24="DQ"),0,AY24)+IF($C24=1,0,BA22))</f>
        <v/>
      </c>
      <c r="BB24" s="36" t="str">
        <f aca="true">IF(OR(Scores!$H$1&lt;$C24,AY24="",OFFSET($F24,0,(AZ24-1)*9)=""),"",IF(OR(AY24="NCR",AY24="DQ"),"L",IF(OR(OFFSET($F24,0,(AZ24-1)*9)="NCR",OFFSET($F24,0,(AZ24-1)*9)="DQ"),"W",IF(AY24=OFFSET($F24,0,(AZ24-1)*9),"D",IF(AY24&lt;OFFSET($F24,0,(AZ24-1)*9),"L","W")))))</f>
        <v/>
      </c>
      <c r="BC24" s="37" t="str">
        <f aca="false">IF(BB24="","",IF(BB24="D",1,IF(BB24="W",2,0)))</f>
        <v/>
      </c>
      <c r="BD24" s="38" t="str">
        <f aca="false">IF(BC24="","",SUM(BC$6:BC24))</f>
        <v/>
      </c>
    </row>
    <row r="25" customFormat="false" ht="12.75" hidden="false" customHeight="true" outlineLevel="0" collapsed="false">
      <c r="B25" s="29"/>
      <c r="C25" s="30"/>
      <c r="D25" s="31" t="str">
        <f aca="false">IF(OR(G$29,Scores!$H$1&lt;$C24),"",Scores!$AE$22)</f>
        <v/>
      </c>
      <c r="E25" s="32" t="str">
        <f aca="false">IF(OR(G$29,Scores!$H$1&lt;$C24),"",Scores!$AF$22)</f>
        <v/>
      </c>
      <c r="F25" s="33"/>
      <c r="G25" s="34"/>
      <c r="H25" s="35"/>
      <c r="I25" s="36" t="str">
        <f aca="false">IF(F25=""," ",IF(F25="NCR","L",IF(M25=""," ",IF(M25="ncr","W",IF(F25=M25,"D",IF(F25&lt;M25,"L","W"))))))</f>
        <v> </v>
      </c>
      <c r="J25" s="37"/>
      <c r="K25" s="38"/>
      <c r="L25" s="39"/>
      <c r="M25" s="31" t="str">
        <f aca="false">IF(OR(P$29,Scores!$H$1&lt;$C24),"",Scores!$AE$24)</f>
        <v/>
      </c>
      <c r="N25" s="32" t="str">
        <f aca="false">IF(OR(P$29,Scores!$H$1&lt;$C24),"",Scores!$AF$24)</f>
        <v/>
      </c>
      <c r="O25" s="33"/>
      <c r="P25" s="34"/>
      <c r="Q25" s="35"/>
      <c r="R25" s="36" t="str">
        <f aca="false">IF(O25=""," ",IF(O25="NCR","L",IF(V25=""," ",IF(V25="ncr","W",IF(O25=V25,"D",IF(O25&lt;V25,"L","W"))))))</f>
        <v> </v>
      </c>
      <c r="S25" s="37"/>
      <c r="T25" s="38"/>
      <c r="U25" s="39"/>
      <c r="V25" s="31" t="str">
        <f aca="false">IF(OR(Y$29,Scores!$H$1&lt;$C24),"",Scores!$AE$26)</f>
        <v/>
      </c>
      <c r="W25" s="32" t="str">
        <f aca="false">IF(OR(Y$29,Scores!$H$1&lt;$C24),"",Scores!$AF$26)</f>
        <v/>
      </c>
      <c r="X25" s="33"/>
      <c r="Y25" s="34"/>
      <c r="Z25" s="35"/>
      <c r="AA25" s="36" t="str">
        <f aca="false">IF(X25=""," ",IF(X25="NCR","L",IF(AE25=""," ",IF(AE25="ncr","W",IF(X25=AE25,"D",IF(X25&lt;AE25,"L","W"))))))</f>
        <v> </v>
      </c>
      <c r="AB25" s="37"/>
      <c r="AC25" s="38"/>
      <c r="AD25" s="40"/>
      <c r="AE25" s="31" t="str">
        <f aca="false">IF(OR(AH$29,Scores!$H$1&lt;$C24),"",Scores!$AE$28)</f>
        <v/>
      </c>
      <c r="AF25" s="32" t="str">
        <f aca="false">IF(OR(AH$29,Scores!$H$1&lt;$C24),"",Scores!$AF$28)</f>
        <v/>
      </c>
      <c r="AG25" s="33"/>
      <c r="AH25" s="34"/>
      <c r="AI25" s="35"/>
      <c r="AJ25" s="36" t="str">
        <f aca="false">IF(AG25=""," ",IF(AG25="NCR","L",IF(AN25=""," ",IF(AN25="ncr","W",IF(AG25=AN25,"D",IF(AG25&lt;AN25,"L","W"))))))</f>
        <v> </v>
      </c>
      <c r="AK25" s="37"/>
      <c r="AL25" s="41"/>
      <c r="AM25" s="39"/>
      <c r="AN25" s="31" t="str">
        <f aca="false">IF(OR(AQ$29,Scores!$H$1&lt;$C24),"",Scores!$AE$30)</f>
        <v/>
      </c>
      <c r="AO25" s="32" t="str">
        <f aca="false">IF(OR(AQ$29,Scores!$H$1&lt;$C24),"",Scores!$AF$30)</f>
        <v/>
      </c>
      <c r="AP25" s="33"/>
      <c r="AQ25" s="34"/>
      <c r="AR25" s="35"/>
      <c r="AS25" s="36" t="str">
        <f aca="false">IF(AP25=""," ",IF(AP25="NCR","L",IF(AW25=""," ",IF(AW25="ncr","W",IF(AP25=AW25,"D",IF(AP25&lt;AW25,"L","W"))))))</f>
        <v> </v>
      </c>
      <c r="AT25" s="37"/>
      <c r="AU25" s="38"/>
      <c r="AV25" s="42"/>
      <c r="AW25" s="31" t="str">
        <f aca="false">IF(OR(AZ$29,Scores!$H$1&lt;$C24),"",Scores!$AE$32)</f>
        <v/>
      </c>
      <c r="AX25" s="32" t="str">
        <f aca="false">IF(OR(AZ$29,Scores!$H$1&lt;$C24),"",Scores!$AF$32)</f>
        <v/>
      </c>
      <c r="AY25" s="33"/>
      <c r="AZ25" s="34"/>
      <c r="BA25" s="35"/>
      <c r="BB25" s="36" t="str">
        <f aca="false">IF(AY25=""," ",IF(AY25="NCR","L",IF(BF25=""," ",IF(BF25="ncr","W",IF(AY25=BF25,"D",IF(AY25&lt;BF25,"L","W"))))))</f>
        <v> </v>
      </c>
      <c r="BC25" s="37"/>
      <c r="BD25" s="38"/>
    </row>
    <row r="26" customFormat="false" ht="20.85" hidden="false" customHeight="true" outlineLevel="0" collapsed="false">
      <c r="B26" s="43"/>
      <c r="C26" s="44"/>
      <c r="D26" s="45" t="s">
        <v>13</v>
      </c>
      <c r="E26" s="45"/>
      <c r="F26" s="45"/>
      <c r="G26" s="46" t="s">
        <v>14</v>
      </c>
      <c r="H26" s="46"/>
      <c r="I26" s="47" t="s">
        <v>15</v>
      </c>
      <c r="J26" s="47"/>
      <c r="K26" s="47"/>
      <c r="L26" s="48"/>
      <c r="M26" s="45" t="s">
        <v>13</v>
      </c>
      <c r="N26" s="45"/>
      <c r="O26" s="45"/>
      <c r="P26" s="46" t="s">
        <v>14</v>
      </c>
      <c r="Q26" s="46"/>
      <c r="R26" s="47" t="s">
        <v>15</v>
      </c>
      <c r="S26" s="47"/>
      <c r="T26" s="47"/>
      <c r="U26" s="48"/>
      <c r="V26" s="45" t="s">
        <v>13</v>
      </c>
      <c r="W26" s="45"/>
      <c r="X26" s="45"/>
      <c r="Y26" s="46" t="s">
        <v>14</v>
      </c>
      <c r="Z26" s="46"/>
      <c r="AA26" s="47" t="s">
        <v>15</v>
      </c>
      <c r="AB26" s="47"/>
      <c r="AC26" s="47"/>
      <c r="AD26" s="49"/>
      <c r="AE26" s="45" t="s">
        <v>13</v>
      </c>
      <c r="AF26" s="45"/>
      <c r="AG26" s="45"/>
      <c r="AH26" s="46" t="s">
        <v>14</v>
      </c>
      <c r="AI26" s="46"/>
      <c r="AJ26" s="47" t="s">
        <v>15</v>
      </c>
      <c r="AK26" s="47"/>
      <c r="AL26" s="47"/>
      <c r="AM26" s="48"/>
      <c r="AN26" s="45" t="s">
        <v>13</v>
      </c>
      <c r="AO26" s="45"/>
      <c r="AP26" s="45"/>
      <c r="AQ26" s="46" t="s">
        <v>14</v>
      </c>
      <c r="AR26" s="46"/>
      <c r="AS26" s="47" t="s">
        <v>15</v>
      </c>
      <c r="AT26" s="47"/>
      <c r="AU26" s="47"/>
      <c r="AV26" s="50"/>
      <c r="AW26" s="45" t="s">
        <v>13</v>
      </c>
      <c r="AX26" s="45"/>
      <c r="AY26" s="45"/>
      <c r="AZ26" s="46" t="s">
        <v>14</v>
      </c>
      <c r="BA26" s="46"/>
      <c r="BB26" s="47" t="s">
        <v>15</v>
      </c>
      <c r="BC26" s="47"/>
      <c r="BD26" s="47"/>
    </row>
    <row r="27" customFormat="false" ht="36.55" hidden="false" customHeight="true" outlineLevel="0" collapsed="false">
      <c r="B27" s="51"/>
      <c r="C27" s="52"/>
      <c r="D27" s="53" t="str">
        <f aca="true">IF(ISNUMBER(I$27),RANK(OFFSET($M$30,0,G$3-1),$M$30:$R30,0),"")</f>
        <v/>
      </c>
      <c r="E27" s="53"/>
      <c r="F27" s="53"/>
      <c r="G27" s="54" t="str">
        <f aca="false">IF(OR($G$29,ISERROR(AVERAGE(LARGE(F14:F24,{1,2,3,4,5})))),"",(AVERAGE(LARGE(F14:F24,{1,2,3,4,5}))))</f>
        <v/>
      </c>
      <c r="H27" s="54"/>
      <c r="I27" s="55" t="str">
        <f aca="false">IF(COUNT(J6:J24)=0,"",MAX(K6:K24))</f>
        <v/>
      </c>
      <c r="J27" s="55"/>
      <c r="K27" s="55"/>
      <c r="L27" s="56"/>
      <c r="M27" s="53" t="str">
        <f aca="true">IF(ISNUMBER(R$27),RANK(OFFSET($M$30,0,P$3-1),$M$30:$R30,0),"")</f>
        <v/>
      </c>
      <c r="N27" s="53"/>
      <c r="O27" s="53"/>
      <c r="P27" s="54" t="str">
        <f aca="false">IF(OR($P$29,ISERROR(AVERAGE(LARGE(O14:O24,{1,2,3,4,5})))),"",(AVERAGE(LARGE(O14:O24,{1,2,3,4,5}))))</f>
        <v/>
      </c>
      <c r="Q27" s="54"/>
      <c r="R27" s="55" t="str">
        <f aca="false">IF(COUNT(S6:S24)=0,"",MAX(T6:T24))</f>
        <v/>
      </c>
      <c r="S27" s="55"/>
      <c r="T27" s="55"/>
      <c r="U27" s="56"/>
      <c r="V27" s="53" t="str">
        <f aca="true">IF(ISNUMBER(AA$27),RANK(OFFSET($M$30,0,Y$3-1),$M$30:$R30,0),"")</f>
        <v/>
      </c>
      <c r="W27" s="53"/>
      <c r="X27" s="53"/>
      <c r="Y27" s="54" t="str">
        <f aca="false">IF(OR($Y$29,ISERROR(AVERAGE(LARGE(X14:X24,{1,2,3,4,5})))),"",(AVERAGE(LARGE(X14:X24,{1,2,3,4,5}))))</f>
        <v/>
      </c>
      <c r="Z27" s="54"/>
      <c r="AA27" s="55" t="str">
        <f aca="false">IF(COUNT(AB6:AB24)=0,"",MAX(AC6:AC24))</f>
        <v/>
      </c>
      <c r="AB27" s="55"/>
      <c r="AC27" s="55"/>
      <c r="AD27" s="57"/>
      <c r="AE27" s="53" t="str">
        <f aca="true">IF(ISNUMBER(AJ$27),RANK(OFFSET($M$30,0,AH$3-1),$M$30:$R30,0),"")</f>
        <v/>
      </c>
      <c r="AF27" s="53"/>
      <c r="AG27" s="53"/>
      <c r="AH27" s="54" t="str">
        <f aca="false">IF(OR($AH$29,ISERROR(AVERAGE(LARGE(AG14:AG24,{1,2,3,4,5})))),"",(AVERAGE(LARGE(AG14:AG24,{1,2,3,4,5}))))</f>
        <v/>
      </c>
      <c r="AI27" s="54"/>
      <c r="AJ27" s="55" t="str">
        <f aca="false">IF(COUNT(AK6:AK24)=0,"",MAX(AL6:AL24))</f>
        <v/>
      </c>
      <c r="AK27" s="55"/>
      <c r="AL27" s="55"/>
      <c r="AM27" s="56"/>
      <c r="AN27" s="53" t="str">
        <f aca="true">IF(ISNUMBER(AS$27),RANK(OFFSET($M$30,0,AQ$3-1),$M$30:$R30,0),"")</f>
        <v/>
      </c>
      <c r="AO27" s="53"/>
      <c r="AP27" s="53"/>
      <c r="AQ27" s="54" t="str">
        <f aca="false">IF(OR($AQ$29,ISERROR(AVERAGE(LARGE(AP14:AP24,{1,2,3,4,5})))),"",(AVERAGE(LARGE(AP14:AP24,{1,2,3,4,5}))))</f>
        <v/>
      </c>
      <c r="AR27" s="54"/>
      <c r="AS27" s="55" t="str">
        <f aca="false">IF(COUNT(AT6:AT24)=0,"",MAX(AU6:AU24))</f>
        <v/>
      </c>
      <c r="AT27" s="55"/>
      <c r="AU27" s="55"/>
      <c r="AV27" s="58"/>
      <c r="AW27" s="53" t="str">
        <f aca="true">IF(ISNUMBER(BB$27),RANK(OFFSET($M$30,0,AZ$3-1),$M$30:$R30,0),"")</f>
        <v/>
      </c>
      <c r="AX27" s="53"/>
      <c r="AY27" s="53"/>
      <c r="AZ27" s="54" t="str">
        <f aca="false">IF(OR($AZ$29,ISERROR(AVERAGE(LARGE(AY14:AY24,{1,2,3,4,5})))),"",(AVERAGE(LARGE(AY14:AY24,{1,2,3,4,5}))))</f>
        <v/>
      </c>
      <c r="BA27" s="54"/>
      <c r="BB27" s="59" t="str">
        <f aca="false">IF(COUNT(BC6:BC24)=0,"",MAX(BD6:BD24))</f>
        <v/>
      </c>
      <c r="BC27" s="59"/>
      <c r="BD27" s="59"/>
    </row>
    <row r="28" customFormat="false" ht="16.5" hidden="false" customHeight="true" outlineLevel="0" collapsed="false">
      <c r="B28" s="60"/>
      <c r="C28" s="60"/>
      <c r="D28" s="61"/>
      <c r="E28" s="61"/>
      <c r="F28" s="61"/>
      <c r="G28" s="62"/>
      <c r="H28" s="62"/>
      <c r="I28" s="63"/>
      <c r="J28" s="63"/>
      <c r="K28" s="63"/>
      <c r="L28" s="64"/>
      <c r="M28" s="61"/>
      <c r="N28" s="61"/>
      <c r="O28" s="61"/>
      <c r="P28" s="62"/>
      <c r="Q28" s="62"/>
      <c r="R28" s="63"/>
      <c r="S28" s="63"/>
      <c r="T28" s="63"/>
      <c r="U28" s="64"/>
      <c r="V28" s="61"/>
      <c r="W28" s="61"/>
      <c r="X28" s="61"/>
      <c r="Y28" s="62"/>
      <c r="Z28" s="62"/>
      <c r="AA28" s="63"/>
      <c r="AB28" s="63"/>
      <c r="AC28" s="63"/>
      <c r="AD28" s="65"/>
      <c r="AE28" s="61"/>
      <c r="AF28" s="61"/>
      <c r="AG28" s="61"/>
      <c r="AH28" s="62"/>
      <c r="AI28" s="62"/>
      <c r="AJ28" s="63"/>
      <c r="AK28" s="63"/>
      <c r="AL28" s="63"/>
      <c r="AM28" s="64"/>
      <c r="AN28" s="61"/>
      <c r="AO28" s="61"/>
      <c r="AP28" s="61"/>
      <c r="AQ28" s="62"/>
      <c r="AR28" s="62"/>
      <c r="AS28" s="63"/>
      <c r="AT28" s="63"/>
      <c r="AU28" s="63"/>
      <c r="AV28" s="66"/>
      <c r="AW28" s="61"/>
      <c r="AX28" s="61"/>
      <c r="AY28" s="61"/>
      <c r="AZ28" s="62"/>
      <c r="BA28" s="62"/>
      <c r="BB28" s="63"/>
      <c r="BC28" s="63"/>
    </row>
    <row r="29" customFormat="false" ht="13.5" hidden="true" customHeight="true" outlineLevel="0" collapsed="false">
      <c r="B29" s="67" t="s">
        <v>16</v>
      </c>
      <c r="G29" s="68" t="n">
        <f aca="false">$D$4="Bogey"</f>
        <v>0</v>
      </c>
      <c r="H29" s="68"/>
      <c r="P29" s="68" t="n">
        <f aca="false">$M$4="Bogey"</f>
        <v>0</v>
      </c>
      <c r="Q29" s="68"/>
      <c r="Y29" s="68" t="n">
        <f aca="false">$V$4="Bogey"</f>
        <v>0</v>
      </c>
      <c r="Z29" s="68"/>
      <c r="AH29" s="68" t="n">
        <f aca="false">$AE$4="Bogey"</f>
        <v>0</v>
      </c>
      <c r="AI29" s="68"/>
      <c r="AQ29" s="68" t="n">
        <f aca="false">$AN$4="Bogey"</f>
        <v>0</v>
      </c>
      <c r="AR29" s="68"/>
      <c r="AZ29" s="68" t="n">
        <f aca="false">$AW$4="Bogey"</f>
        <v>0</v>
      </c>
      <c r="BA29" s="68"/>
    </row>
    <row r="30" customFormat="false" ht="55.2" hidden="true" customHeight="true" outlineLevel="0" collapsed="false">
      <c r="B30" s="67" t="s">
        <v>17</v>
      </c>
      <c r="M30" s="69" t="n">
        <f aca="false">IF(ISNUMBER($I$27),$I$27+(MAX(H6:H24)/10000),-1)</f>
        <v>-1</v>
      </c>
      <c r="N30" s="69" t="n">
        <f aca="false">IF(ISNUMBER($R$27),$R$27+(MAX(Q6:Q24)/10000),-2)</f>
        <v>-2</v>
      </c>
      <c r="O30" s="69" t="n">
        <f aca="false">IF(ISNUMBER($AA$27),$AA$27+(MAX(Z6:Z24)/10000),-3)</f>
        <v>-3</v>
      </c>
      <c r="P30" s="69" t="n">
        <f aca="false">IF(ISNUMBER($AJ$27),$AJ$27+(MAX(AI6:AI24)/10000),-4)</f>
        <v>-4</v>
      </c>
      <c r="Q30" s="69" t="n">
        <f aca="false">IF(ISNUMBER($AS$27),$AS$27+(MAX(AR6:AR24)/10000),-5)</f>
        <v>-5</v>
      </c>
      <c r="R30" s="69" t="n">
        <f aca="false">IF(ISNUMBER($BB$27),$BB$27+(MAX(BA6:BA24)/10000),-6)</f>
        <v>-6</v>
      </c>
    </row>
  </sheetData>
  <mergeCells count="455">
    <mergeCell ref="B2:BD2"/>
    <mergeCell ref="B3:C3"/>
    <mergeCell ref="D3:E3"/>
    <mergeCell ref="H3:I3"/>
    <mergeCell ref="J3:K3"/>
    <mergeCell ref="M3:N3"/>
    <mergeCell ref="Q3:R3"/>
    <mergeCell ref="S3:T3"/>
    <mergeCell ref="V3:W3"/>
    <mergeCell ref="Z3:AA3"/>
    <mergeCell ref="AB3:AC3"/>
    <mergeCell ref="AE3:AF3"/>
    <mergeCell ref="AI3:AJ3"/>
    <mergeCell ref="AK3:AL3"/>
    <mergeCell ref="AN3:AO3"/>
    <mergeCell ref="AR3:AS3"/>
    <mergeCell ref="AT3:AU3"/>
    <mergeCell ref="AW3:AX3"/>
    <mergeCell ref="BA3:BB3"/>
    <mergeCell ref="BC3:BD3"/>
    <mergeCell ref="B4:C4"/>
    <mergeCell ref="D4:K4"/>
    <mergeCell ref="M4:T4"/>
    <mergeCell ref="V4:AC4"/>
    <mergeCell ref="AE4:AL4"/>
    <mergeCell ref="AN4:AU4"/>
    <mergeCell ref="AW4:BD4"/>
    <mergeCell ref="D5:E5"/>
    <mergeCell ref="M5:N5"/>
    <mergeCell ref="V5:W5"/>
    <mergeCell ref="AE5:AF5"/>
    <mergeCell ref="AN5:AO5"/>
    <mergeCell ref="AW5:AX5"/>
    <mergeCell ref="B6:B7"/>
    <mergeCell ref="C6:C7"/>
    <mergeCell ref="F6:F7"/>
    <mergeCell ref="G6:G7"/>
    <mergeCell ref="H6:H7"/>
    <mergeCell ref="I6:I7"/>
    <mergeCell ref="J6:J7"/>
    <mergeCell ref="K6:K7"/>
    <mergeCell ref="O6:O7"/>
    <mergeCell ref="P6:P7"/>
    <mergeCell ref="Q6:Q7"/>
    <mergeCell ref="R6:R7"/>
    <mergeCell ref="S6:S7"/>
    <mergeCell ref="T6:T7"/>
    <mergeCell ref="X6:X7"/>
    <mergeCell ref="Y6:Y7"/>
    <mergeCell ref="Z6:Z7"/>
    <mergeCell ref="AA6:AA7"/>
    <mergeCell ref="AB6:AB7"/>
    <mergeCell ref="AC6:AC7"/>
    <mergeCell ref="AG6:AG7"/>
    <mergeCell ref="AH6:AH7"/>
    <mergeCell ref="AI6:AI7"/>
    <mergeCell ref="AJ6:AJ7"/>
    <mergeCell ref="AK6:AK7"/>
    <mergeCell ref="AL6:AL7"/>
    <mergeCell ref="AP6:AP7"/>
    <mergeCell ref="AQ6:AQ7"/>
    <mergeCell ref="AR6:AR7"/>
    <mergeCell ref="AS6:AS7"/>
    <mergeCell ref="AT6:AT7"/>
    <mergeCell ref="AU6:AU7"/>
    <mergeCell ref="AY6:AY7"/>
    <mergeCell ref="AZ6:AZ7"/>
    <mergeCell ref="BA6:BA7"/>
    <mergeCell ref="BB6:BB7"/>
    <mergeCell ref="BC6:BC7"/>
    <mergeCell ref="BD6:BD7"/>
    <mergeCell ref="B8:B9"/>
    <mergeCell ref="C8:C9"/>
    <mergeCell ref="F8:F9"/>
    <mergeCell ref="G8:G9"/>
    <mergeCell ref="H8:H9"/>
    <mergeCell ref="I8:I9"/>
    <mergeCell ref="J8:J9"/>
    <mergeCell ref="K8:K9"/>
    <mergeCell ref="O8:O9"/>
    <mergeCell ref="P8:P9"/>
    <mergeCell ref="Q8:Q9"/>
    <mergeCell ref="R8:R9"/>
    <mergeCell ref="S8:S9"/>
    <mergeCell ref="T8:T9"/>
    <mergeCell ref="X8:X9"/>
    <mergeCell ref="Y8:Y9"/>
    <mergeCell ref="Z8:Z9"/>
    <mergeCell ref="AA8:AA9"/>
    <mergeCell ref="AB8:AB9"/>
    <mergeCell ref="AC8:AC9"/>
    <mergeCell ref="AG8:AG9"/>
    <mergeCell ref="AH8:AH9"/>
    <mergeCell ref="AI8:AI9"/>
    <mergeCell ref="AJ8:AJ9"/>
    <mergeCell ref="AK8:AK9"/>
    <mergeCell ref="AL8:AL9"/>
    <mergeCell ref="AP8:AP9"/>
    <mergeCell ref="AQ8:AQ9"/>
    <mergeCell ref="AR8:AR9"/>
    <mergeCell ref="AS8:AS9"/>
    <mergeCell ref="AT8:AT9"/>
    <mergeCell ref="AU8:AU9"/>
    <mergeCell ref="AY8:AY9"/>
    <mergeCell ref="AZ8:AZ9"/>
    <mergeCell ref="BA8:BA9"/>
    <mergeCell ref="BB8:BB9"/>
    <mergeCell ref="BC8:BC9"/>
    <mergeCell ref="BD8:BD9"/>
    <mergeCell ref="B10:B11"/>
    <mergeCell ref="C10:C11"/>
    <mergeCell ref="F10:F11"/>
    <mergeCell ref="G10:G11"/>
    <mergeCell ref="H10:H11"/>
    <mergeCell ref="I10:I11"/>
    <mergeCell ref="J10:J11"/>
    <mergeCell ref="K10:K11"/>
    <mergeCell ref="O10:O11"/>
    <mergeCell ref="P10:P11"/>
    <mergeCell ref="Q10:Q11"/>
    <mergeCell ref="R10:R11"/>
    <mergeCell ref="S10:S11"/>
    <mergeCell ref="T10:T11"/>
    <mergeCell ref="X10:X11"/>
    <mergeCell ref="Y10:Y11"/>
    <mergeCell ref="Z10:Z11"/>
    <mergeCell ref="AA10:AA11"/>
    <mergeCell ref="AB10:AB11"/>
    <mergeCell ref="AC10:AC11"/>
    <mergeCell ref="AG10:AG11"/>
    <mergeCell ref="AH10:AH11"/>
    <mergeCell ref="AI10:AI11"/>
    <mergeCell ref="AJ10:AJ11"/>
    <mergeCell ref="AK10:AK11"/>
    <mergeCell ref="AL10:AL11"/>
    <mergeCell ref="AP10:AP11"/>
    <mergeCell ref="AQ10:AQ11"/>
    <mergeCell ref="AR10:AR11"/>
    <mergeCell ref="AS10:AS11"/>
    <mergeCell ref="AT10:AT11"/>
    <mergeCell ref="AU10:AU11"/>
    <mergeCell ref="AY10:AY11"/>
    <mergeCell ref="AZ10:AZ11"/>
    <mergeCell ref="BA10:BA11"/>
    <mergeCell ref="BB10:BB11"/>
    <mergeCell ref="BC10:BC11"/>
    <mergeCell ref="BD10:BD11"/>
    <mergeCell ref="B12:B13"/>
    <mergeCell ref="C12:C13"/>
    <mergeCell ref="F12:F13"/>
    <mergeCell ref="G12:G13"/>
    <mergeCell ref="H12:H13"/>
    <mergeCell ref="I12:I13"/>
    <mergeCell ref="J12:J13"/>
    <mergeCell ref="K12:K13"/>
    <mergeCell ref="O12:O13"/>
    <mergeCell ref="P12:P13"/>
    <mergeCell ref="Q12:Q13"/>
    <mergeCell ref="R12:R13"/>
    <mergeCell ref="S12:S13"/>
    <mergeCell ref="T12:T13"/>
    <mergeCell ref="X12:X13"/>
    <mergeCell ref="Y12:Y13"/>
    <mergeCell ref="Z12:Z13"/>
    <mergeCell ref="AA12:AA13"/>
    <mergeCell ref="AB12:AB13"/>
    <mergeCell ref="AC12:AC13"/>
    <mergeCell ref="AG12:AG13"/>
    <mergeCell ref="AH12:AH13"/>
    <mergeCell ref="AI12:AI13"/>
    <mergeCell ref="AJ12:AJ13"/>
    <mergeCell ref="AK12:AK13"/>
    <mergeCell ref="AL12:AL13"/>
    <mergeCell ref="AP12:AP13"/>
    <mergeCell ref="AQ12:AQ13"/>
    <mergeCell ref="AR12:AR13"/>
    <mergeCell ref="AS12:AS13"/>
    <mergeCell ref="AT12:AT13"/>
    <mergeCell ref="AU12:AU13"/>
    <mergeCell ref="AY12:AY13"/>
    <mergeCell ref="AZ12:AZ13"/>
    <mergeCell ref="BA12:BA13"/>
    <mergeCell ref="BB12:BB13"/>
    <mergeCell ref="BC12:BC13"/>
    <mergeCell ref="BD12:BD13"/>
    <mergeCell ref="B14:B15"/>
    <mergeCell ref="C14:C15"/>
    <mergeCell ref="F14:F15"/>
    <mergeCell ref="G14:G15"/>
    <mergeCell ref="H14:H15"/>
    <mergeCell ref="I14:I15"/>
    <mergeCell ref="J14:J15"/>
    <mergeCell ref="K14:K15"/>
    <mergeCell ref="O14:O15"/>
    <mergeCell ref="P14:P15"/>
    <mergeCell ref="Q14:Q15"/>
    <mergeCell ref="R14:R15"/>
    <mergeCell ref="S14:S15"/>
    <mergeCell ref="T14:T15"/>
    <mergeCell ref="X14:X15"/>
    <mergeCell ref="Y14:Y15"/>
    <mergeCell ref="Z14:Z15"/>
    <mergeCell ref="AA14:AA15"/>
    <mergeCell ref="AB14:AB15"/>
    <mergeCell ref="AC14:AC15"/>
    <mergeCell ref="AG14:AG15"/>
    <mergeCell ref="AH14:AH15"/>
    <mergeCell ref="AI14:AI15"/>
    <mergeCell ref="AJ14:AJ15"/>
    <mergeCell ref="AK14:AK15"/>
    <mergeCell ref="AL14:AL15"/>
    <mergeCell ref="AP14:AP15"/>
    <mergeCell ref="AQ14:AQ15"/>
    <mergeCell ref="AR14:AR15"/>
    <mergeCell ref="AS14:AS15"/>
    <mergeCell ref="AT14:AT15"/>
    <mergeCell ref="AU14:AU15"/>
    <mergeCell ref="AY14:AY15"/>
    <mergeCell ref="AZ14:AZ15"/>
    <mergeCell ref="BA14:BA15"/>
    <mergeCell ref="BB14:BB15"/>
    <mergeCell ref="BC14:BC15"/>
    <mergeCell ref="BD14:BD15"/>
    <mergeCell ref="B16:B17"/>
    <mergeCell ref="C16:C17"/>
    <mergeCell ref="F16:F17"/>
    <mergeCell ref="G16:G17"/>
    <mergeCell ref="H16:H17"/>
    <mergeCell ref="I16:I17"/>
    <mergeCell ref="J16:J17"/>
    <mergeCell ref="K16:K17"/>
    <mergeCell ref="O16:O17"/>
    <mergeCell ref="P16:P17"/>
    <mergeCell ref="Q16:Q17"/>
    <mergeCell ref="R16:R17"/>
    <mergeCell ref="S16:S17"/>
    <mergeCell ref="T16:T17"/>
    <mergeCell ref="X16:X17"/>
    <mergeCell ref="Y16:Y17"/>
    <mergeCell ref="Z16:Z17"/>
    <mergeCell ref="AA16:AA17"/>
    <mergeCell ref="AB16:AB17"/>
    <mergeCell ref="AC16:AC17"/>
    <mergeCell ref="AG16:AG17"/>
    <mergeCell ref="AH16:AH17"/>
    <mergeCell ref="AI16:AI17"/>
    <mergeCell ref="AJ16:AJ17"/>
    <mergeCell ref="AK16:AK17"/>
    <mergeCell ref="AL16:AL17"/>
    <mergeCell ref="AP16:AP17"/>
    <mergeCell ref="AQ16:AQ17"/>
    <mergeCell ref="AR16:AR17"/>
    <mergeCell ref="AS16:AS17"/>
    <mergeCell ref="AT16:AT17"/>
    <mergeCell ref="AU16:AU17"/>
    <mergeCell ref="AY16:AY17"/>
    <mergeCell ref="AZ16:AZ17"/>
    <mergeCell ref="BA16:BA17"/>
    <mergeCell ref="BB16:BB17"/>
    <mergeCell ref="BC16:BC17"/>
    <mergeCell ref="BD16:BD17"/>
    <mergeCell ref="B18:B19"/>
    <mergeCell ref="C18:C19"/>
    <mergeCell ref="F18:F19"/>
    <mergeCell ref="G18:G19"/>
    <mergeCell ref="H18:H19"/>
    <mergeCell ref="I18:I19"/>
    <mergeCell ref="J18:J19"/>
    <mergeCell ref="K18:K19"/>
    <mergeCell ref="O18:O19"/>
    <mergeCell ref="P18:P19"/>
    <mergeCell ref="Q18:Q19"/>
    <mergeCell ref="R18:R19"/>
    <mergeCell ref="S18:S19"/>
    <mergeCell ref="T18:T19"/>
    <mergeCell ref="X18:X19"/>
    <mergeCell ref="Y18:Y19"/>
    <mergeCell ref="Z18:Z19"/>
    <mergeCell ref="AA18:AA19"/>
    <mergeCell ref="AB18:AB19"/>
    <mergeCell ref="AC18:AC19"/>
    <mergeCell ref="AG18:AG19"/>
    <mergeCell ref="AH18:AH19"/>
    <mergeCell ref="AI18:AI19"/>
    <mergeCell ref="AJ18:AJ19"/>
    <mergeCell ref="AK18:AK19"/>
    <mergeCell ref="AL18:AL19"/>
    <mergeCell ref="AP18:AP19"/>
    <mergeCell ref="AQ18:AQ19"/>
    <mergeCell ref="AR18:AR19"/>
    <mergeCell ref="AS18:AS19"/>
    <mergeCell ref="AT18:AT19"/>
    <mergeCell ref="AU18:AU19"/>
    <mergeCell ref="AY18:AY19"/>
    <mergeCell ref="AZ18:AZ19"/>
    <mergeCell ref="BA18:BA19"/>
    <mergeCell ref="BB18:BB19"/>
    <mergeCell ref="BC18:BC19"/>
    <mergeCell ref="BD18:BD19"/>
    <mergeCell ref="B20:B21"/>
    <mergeCell ref="C20:C21"/>
    <mergeCell ref="F20:F21"/>
    <mergeCell ref="G20:G21"/>
    <mergeCell ref="H20:H21"/>
    <mergeCell ref="I20:I21"/>
    <mergeCell ref="J20:J21"/>
    <mergeCell ref="K20:K21"/>
    <mergeCell ref="O20:O21"/>
    <mergeCell ref="P20:P21"/>
    <mergeCell ref="Q20:Q21"/>
    <mergeCell ref="R20:R21"/>
    <mergeCell ref="S20:S21"/>
    <mergeCell ref="T20:T21"/>
    <mergeCell ref="X20:X21"/>
    <mergeCell ref="Y20:Y21"/>
    <mergeCell ref="Z20:Z21"/>
    <mergeCell ref="AA20:AA21"/>
    <mergeCell ref="AB20:AB21"/>
    <mergeCell ref="AC20:AC21"/>
    <mergeCell ref="AG20:AG21"/>
    <mergeCell ref="AH20:AH21"/>
    <mergeCell ref="AI20:AI21"/>
    <mergeCell ref="AJ20:AJ21"/>
    <mergeCell ref="AK20:AK21"/>
    <mergeCell ref="AL20:AL21"/>
    <mergeCell ref="AP20:AP21"/>
    <mergeCell ref="AQ20:AQ21"/>
    <mergeCell ref="AR20:AR21"/>
    <mergeCell ref="AS20:AS21"/>
    <mergeCell ref="AT20:AT21"/>
    <mergeCell ref="AU20:AU21"/>
    <mergeCell ref="AY20:AY21"/>
    <mergeCell ref="AZ20:AZ21"/>
    <mergeCell ref="BA20:BA21"/>
    <mergeCell ref="BB20:BB21"/>
    <mergeCell ref="BC20:BC21"/>
    <mergeCell ref="BD20:BD21"/>
    <mergeCell ref="B22:B23"/>
    <mergeCell ref="C22:C23"/>
    <mergeCell ref="F22:F23"/>
    <mergeCell ref="G22:G23"/>
    <mergeCell ref="H22:H23"/>
    <mergeCell ref="I22:I23"/>
    <mergeCell ref="J22:J23"/>
    <mergeCell ref="K22:K23"/>
    <mergeCell ref="O22:O23"/>
    <mergeCell ref="P22:P23"/>
    <mergeCell ref="Q22:Q23"/>
    <mergeCell ref="R22:R23"/>
    <mergeCell ref="S22:S23"/>
    <mergeCell ref="T22:T23"/>
    <mergeCell ref="X22:X23"/>
    <mergeCell ref="Y22:Y23"/>
    <mergeCell ref="Z22:Z23"/>
    <mergeCell ref="AA22:AA23"/>
    <mergeCell ref="AB22:AB23"/>
    <mergeCell ref="AC22:AC23"/>
    <mergeCell ref="AG22:AG23"/>
    <mergeCell ref="AH22:AH23"/>
    <mergeCell ref="AI22:AI23"/>
    <mergeCell ref="AJ22:AJ23"/>
    <mergeCell ref="AK22:AK23"/>
    <mergeCell ref="AL22:AL23"/>
    <mergeCell ref="AP22:AP23"/>
    <mergeCell ref="AQ22:AQ23"/>
    <mergeCell ref="AR22:AR23"/>
    <mergeCell ref="AS22:AS23"/>
    <mergeCell ref="AT22:AT23"/>
    <mergeCell ref="AU22:AU23"/>
    <mergeCell ref="AY22:AY23"/>
    <mergeCell ref="AZ22:AZ23"/>
    <mergeCell ref="BA22:BA23"/>
    <mergeCell ref="BB22:BB23"/>
    <mergeCell ref="BC22:BC23"/>
    <mergeCell ref="BD22:BD23"/>
    <mergeCell ref="B24:B25"/>
    <mergeCell ref="C24:C25"/>
    <mergeCell ref="F24:F25"/>
    <mergeCell ref="G24:G25"/>
    <mergeCell ref="H24:H25"/>
    <mergeCell ref="I24:I25"/>
    <mergeCell ref="J24:J25"/>
    <mergeCell ref="K24:K25"/>
    <mergeCell ref="O24:O25"/>
    <mergeCell ref="P24:P25"/>
    <mergeCell ref="Q24:Q25"/>
    <mergeCell ref="R24:R25"/>
    <mergeCell ref="S24:S25"/>
    <mergeCell ref="T24:T25"/>
    <mergeCell ref="X24:X25"/>
    <mergeCell ref="Y24:Y25"/>
    <mergeCell ref="Z24:Z25"/>
    <mergeCell ref="AA24:AA25"/>
    <mergeCell ref="AB24:AB25"/>
    <mergeCell ref="AC24:AC25"/>
    <mergeCell ref="AG24:AG25"/>
    <mergeCell ref="AH24:AH25"/>
    <mergeCell ref="AI24:AI25"/>
    <mergeCell ref="AJ24:AJ25"/>
    <mergeCell ref="AK24:AK25"/>
    <mergeCell ref="AL24:AL25"/>
    <mergeCell ref="AP24:AP25"/>
    <mergeCell ref="AQ24:AQ25"/>
    <mergeCell ref="AR24:AR25"/>
    <mergeCell ref="AS24:AS25"/>
    <mergeCell ref="AT24:AT25"/>
    <mergeCell ref="AU24:AU25"/>
    <mergeCell ref="AY24:AY25"/>
    <mergeCell ref="AZ24:AZ25"/>
    <mergeCell ref="BA24:BA25"/>
    <mergeCell ref="BB24:BB25"/>
    <mergeCell ref="BC24:BC25"/>
    <mergeCell ref="BD24:BD25"/>
    <mergeCell ref="D26:F26"/>
    <mergeCell ref="G26:H26"/>
    <mergeCell ref="I26:K26"/>
    <mergeCell ref="M26:O26"/>
    <mergeCell ref="P26:Q26"/>
    <mergeCell ref="R26:T26"/>
    <mergeCell ref="V26:X26"/>
    <mergeCell ref="Y26:Z26"/>
    <mergeCell ref="AA26:AC26"/>
    <mergeCell ref="AE26:AG26"/>
    <mergeCell ref="AH26:AI26"/>
    <mergeCell ref="AJ26:AL26"/>
    <mergeCell ref="AN26:AP26"/>
    <mergeCell ref="AQ26:AR26"/>
    <mergeCell ref="AS26:AU26"/>
    <mergeCell ref="AW26:AY26"/>
    <mergeCell ref="AZ26:BA26"/>
    <mergeCell ref="BB26:BD26"/>
    <mergeCell ref="D27:F27"/>
    <mergeCell ref="G27:H27"/>
    <mergeCell ref="I27:K27"/>
    <mergeCell ref="M27:O27"/>
    <mergeCell ref="P27:Q27"/>
    <mergeCell ref="R27:T27"/>
    <mergeCell ref="V27:X27"/>
    <mergeCell ref="Y27:Z27"/>
    <mergeCell ref="AA27:AC27"/>
    <mergeCell ref="AE27:AG27"/>
    <mergeCell ref="AH27:AI27"/>
    <mergeCell ref="AJ27:AL27"/>
    <mergeCell ref="AN27:AP27"/>
    <mergeCell ref="AQ27:AR27"/>
    <mergeCell ref="AS27:AU27"/>
    <mergeCell ref="AW27:AY27"/>
    <mergeCell ref="AZ27:BA27"/>
    <mergeCell ref="BB27:BD27"/>
    <mergeCell ref="G29:H29"/>
    <mergeCell ref="P29:Q29"/>
    <mergeCell ref="Y29:Z29"/>
    <mergeCell ref="AH29:AI29"/>
    <mergeCell ref="AQ29:AR29"/>
    <mergeCell ref="AZ29:BA29"/>
  </mergeCells>
  <conditionalFormatting sqref="D27 M27 V27 AE27 AN27 AW27">
    <cfRule type="cellIs" priority="2" operator="equal" aboveAverage="0" equalAverage="0" bottom="0" percent="0" rank="0" text="" dxfId="0">
      <formula>1</formula>
    </cfRule>
  </conditionalFormatting>
  <printOptions headings="false" gridLines="false" gridLinesSet="true" horizontalCentered="false" verticalCentered="false"/>
  <pageMargins left="0.39375" right="0.39375" top="0.532638888888889" bottom="0.39375" header="0.39375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&amp;C© CSSC-TSA Results published &amp;D</oddHeader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0000"/>
    <pageSetUpPr fitToPage="true"/>
  </sheetPr>
  <dimension ref="A1:AH39"/>
  <sheetViews>
    <sheetView showFormulas="false" showGridLines="true" showRowColHeaders="true" showZeros="true" rightToLeft="false" tabSelected="true" showOutlineSymbols="true" defaultGridColor="true" view="normal" topLeftCell="A2" colorId="64" zoomScale="115" zoomScaleNormal="115" zoomScalePageLayoutView="100" workbookViewId="0">
      <selection pane="topLeft" activeCell="A2" activeCellId="0" sqref="A2"/>
    </sheetView>
  </sheetViews>
  <sheetFormatPr defaultColWidth="9.0546875" defaultRowHeight="14.65" zeroHeight="false" outlineLevelRow="0" outlineLevelCol="0"/>
  <cols>
    <col collapsed="false" customWidth="true" hidden="false" outlineLevel="0" max="1" min="1" style="2" width="1.15"/>
    <col collapsed="false" customWidth="true" hidden="false" outlineLevel="0" max="2" min="2" style="70" width="11.5"/>
    <col collapsed="false" customWidth="true" hidden="false" outlineLevel="0" max="3" min="3" style="70" width="14.62"/>
    <col collapsed="false" customWidth="true" hidden="false" outlineLevel="0" max="33" min="4" style="1" width="3.68"/>
    <col collapsed="false" customWidth="true" hidden="false" outlineLevel="0" max="53" min="34" style="1" width="4.48"/>
  </cols>
  <sheetData>
    <row r="1" s="2" customFormat="true" ht="14.65" hidden="true" customHeight="false" outlineLevel="0" collapsed="false">
      <c r="B1" s="70"/>
      <c r="C1" s="70"/>
      <c r="F1" s="1" t="str">
        <f aca="false">IF(YEAR($D$17)&lt;&gt;YEAR($AE$17),"Winter","Summer")</f>
        <v>Winter</v>
      </c>
      <c r="G1" s="1" t="str">
        <f aca="false">IF(YEAR($D$17)&lt;&gt;YEAR($AE$17),CONCATENATE(YEAR($D$17),"/",RIGHT(YEAR($AE$17),2)),YEAR($D$17))</f>
        <v>2024/25</v>
      </c>
      <c r="H1" s="1" t="n">
        <f aca="false">COUNTIF(F34:AG34,"Y")</f>
        <v>0</v>
      </c>
    </row>
    <row r="2" s="2" customFormat="true" ht="6.45" hidden="false" customHeight="true" outlineLevel="0" collapsed="false">
      <c r="A2" s="71"/>
      <c r="B2" s="72"/>
      <c r="C2" s="70"/>
      <c r="F2" s="1"/>
      <c r="G2" s="1"/>
      <c r="H2" s="1"/>
    </row>
    <row r="3" customFormat="false" ht="19.35" hidden="false" customHeight="true" outlineLevel="0" collapsed="false">
      <c r="A3" s="67"/>
      <c r="B3" s="73" t="str">
        <f aca="false">CONCATENATE("Rename this spreadsheet file as """,MID($F$1,1,1),"IAP Div Z"" where Z is your div no.")</f>
        <v>Rename this spreadsheet file as "WIAP Div Z" where Z is your div no.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</row>
    <row r="4" customFormat="false" ht="19.35" hidden="false" customHeight="true" outlineLevel="0" collapsed="false">
      <c r="A4" s="67"/>
      <c r="B4" s="74" t="s">
        <v>18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</row>
    <row r="5" customFormat="false" ht="32.8" hidden="false" customHeight="false" outlineLevel="0" collapsed="false">
      <c r="A5" s="67"/>
      <c r="B5" s="75" t="str">
        <f aca="true">CONCATENATE("Replace ""Z"" in the division number cell (",SUBSTITUTE(CELL("address",B19),"$",""),") with the appropriate division number (the title is then determined automatically).")</f>
        <v>Replace "Z" in the division number cell (B19) with the appropriate division number (the title is then determined automatically).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</row>
    <row r="6" customFormat="false" ht="35" hidden="false" customHeight="true" outlineLevel="0" collapsed="false">
      <c r="A6" s="67"/>
      <c r="B6" s="76" t="s">
        <v>19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</row>
    <row r="7" customFormat="false" ht="19.35" hidden="false" customHeight="true" outlineLevel="0" collapsed="false">
      <c r="A7" s="67"/>
      <c r="B7" s="76" t="s">
        <v>20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</row>
    <row r="8" customFormat="false" ht="34.3" hidden="false" customHeight="true" outlineLevel="0" collapsed="false">
      <c r="A8" s="67"/>
      <c r="B8" s="74" t="s">
        <v>21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</row>
    <row r="9" customFormat="false" ht="35" hidden="false" customHeight="true" outlineLevel="0" collapsed="false">
      <c r="A9" s="67"/>
      <c r="B9" s="76" t="s">
        <v>22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</row>
    <row r="10" customFormat="false" ht="48.5" hidden="false" customHeight="false" outlineLevel="0" collapsed="false">
      <c r="A10" s="1"/>
      <c r="B10" s="75" t="str">
        <f aca="false">CONCATENATE("After each round is complete, select the result sheet and menu File &gt; Export &gt; PDF. Ensure the range is “selected sheets” then click Export. Save the file as ",MID($F$1,1,1),"IAP Div Z.pdf where Z is your div no. Email the pdf to the CSSC TSA Results address (or upload through the web site). Please don't send this spreadsheet.")</f>
        <v>After each round is complete, select the result sheet and menu File &gt; Export &gt; PDF. Ensure the range is “selected sheets” then click Export. Save the file as WIAP Div Z.pdf where Z is your div no. Email the pdf to the CSSC TSA Results address (or upload through the web site). Please don't send this spreadsheet.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</row>
    <row r="11" customFormat="false" ht="17.35" hidden="false" customHeight="false" outlineLevel="0" collapsed="false">
      <c r="A11" s="1"/>
      <c r="B11" s="77" t="str">
        <f aca="false">CONCATENATE("You can hide these ",ROW($B$11)-ROW($B$3)+1," rows if you don’t need the instructions any more.")</f>
        <v>You can hide these 9 rows if you don’t need the instructions any more.</v>
      </c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</row>
    <row r="12" customFormat="false" ht="14.65" hidden="false" customHeight="false" outlineLevel="0" collapsed="false">
      <c r="A12" s="1"/>
      <c r="B12" s="1"/>
      <c r="C12" s="1"/>
    </row>
    <row r="13" customFormat="false" ht="14.65" hidden="false" customHeight="false" outlineLevel="0" collapsed="false">
      <c r="B13" s="70" t="s">
        <v>23</v>
      </c>
    </row>
    <row r="14" customFormat="false" ht="14.65" hidden="false" customHeight="false" outlineLevel="0" collapsed="false">
      <c r="B14" s="78" t="s">
        <v>24</v>
      </c>
      <c r="C14" s="79" t="s">
        <v>25</v>
      </c>
    </row>
    <row r="15" customFormat="false" ht="14.65" hidden="false" customHeight="true" outlineLevel="0" collapsed="false">
      <c r="B15" s="80" t="s">
        <v>26</v>
      </c>
      <c r="C15" s="80"/>
    </row>
    <row r="16" customFormat="false" ht="14.65" hidden="false" customHeight="false" outlineLevel="0" collapsed="false">
      <c r="B16" s="81"/>
      <c r="C16" s="82"/>
    </row>
    <row r="17" s="2" customFormat="true" ht="14.65" hidden="false" customHeight="false" outlineLevel="0" collapsed="false">
      <c r="B17" s="83"/>
      <c r="C17" s="84" t="s">
        <v>27</v>
      </c>
      <c r="D17" s="85" t="n">
        <v>45586</v>
      </c>
      <c r="E17" s="85"/>
      <c r="F17" s="85"/>
      <c r="G17" s="85" t="n">
        <v>45600</v>
      </c>
      <c r="H17" s="85"/>
      <c r="I17" s="85"/>
      <c r="J17" s="85" t="n">
        <v>45614</v>
      </c>
      <c r="K17" s="85"/>
      <c r="L17" s="85"/>
      <c r="M17" s="85" t="n">
        <v>45628</v>
      </c>
      <c r="N17" s="85"/>
      <c r="O17" s="85"/>
      <c r="P17" s="85" t="n">
        <v>45642</v>
      </c>
      <c r="Q17" s="85"/>
      <c r="R17" s="85"/>
      <c r="S17" s="85" t="n">
        <v>45663</v>
      </c>
      <c r="T17" s="85"/>
      <c r="U17" s="85"/>
      <c r="V17" s="85" t="n">
        <v>45677</v>
      </c>
      <c r="W17" s="85"/>
      <c r="X17" s="85"/>
      <c r="Y17" s="85" t="n">
        <v>45691</v>
      </c>
      <c r="Z17" s="85"/>
      <c r="AA17" s="85"/>
      <c r="AB17" s="85" t="n">
        <v>45705</v>
      </c>
      <c r="AC17" s="85"/>
      <c r="AD17" s="85"/>
      <c r="AE17" s="85" t="n">
        <v>45719</v>
      </c>
      <c r="AF17" s="85"/>
      <c r="AG17" s="85"/>
    </row>
    <row r="18" s="2" customFormat="true" ht="14.65" hidden="false" customHeight="false" outlineLevel="0" collapsed="false">
      <c r="B18" s="86" t="s">
        <v>28</v>
      </c>
      <c r="C18" s="84" t="s">
        <v>29</v>
      </c>
      <c r="D18" s="87" t="n">
        <f aca="false">D17+5</f>
        <v>45591</v>
      </c>
      <c r="E18" s="87"/>
      <c r="F18" s="87"/>
      <c r="G18" s="87" t="n">
        <f aca="false">G17+5</f>
        <v>45605</v>
      </c>
      <c r="H18" s="87"/>
      <c r="I18" s="87"/>
      <c r="J18" s="87" t="n">
        <f aca="false">J17+5</f>
        <v>45619</v>
      </c>
      <c r="K18" s="87"/>
      <c r="L18" s="87"/>
      <c r="M18" s="87" t="n">
        <f aca="false">M17+5</f>
        <v>45633</v>
      </c>
      <c r="N18" s="87"/>
      <c r="O18" s="87"/>
      <c r="P18" s="87" t="n">
        <f aca="false">P17+5</f>
        <v>45647</v>
      </c>
      <c r="Q18" s="87"/>
      <c r="R18" s="87"/>
      <c r="S18" s="87" t="n">
        <f aca="false">S17+5</f>
        <v>45668</v>
      </c>
      <c r="T18" s="87"/>
      <c r="U18" s="87"/>
      <c r="V18" s="87" t="n">
        <f aca="false">V17+5</f>
        <v>45682</v>
      </c>
      <c r="W18" s="87"/>
      <c r="X18" s="87"/>
      <c r="Y18" s="87" t="n">
        <f aca="false">Y17+5</f>
        <v>45696</v>
      </c>
      <c r="Z18" s="87"/>
      <c r="AA18" s="87"/>
      <c r="AB18" s="87" t="n">
        <f aca="false">AB17+5</f>
        <v>45710</v>
      </c>
      <c r="AC18" s="87"/>
      <c r="AD18" s="87"/>
      <c r="AE18" s="87" t="n">
        <f aca="false">AE17+5</f>
        <v>45724</v>
      </c>
      <c r="AF18" s="87"/>
      <c r="AG18" s="87"/>
    </row>
    <row r="19" s="2" customFormat="true" ht="14.65" hidden="false" customHeight="false" outlineLevel="0" collapsed="false">
      <c r="B19" s="88" t="s">
        <v>30</v>
      </c>
      <c r="C19" s="84" t="s">
        <v>31</v>
      </c>
      <c r="D19" s="89" t="n">
        <v>1</v>
      </c>
      <c r="E19" s="89"/>
      <c r="F19" s="89"/>
      <c r="G19" s="89" t="n">
        <v>2</v>
      </c>
      <c r="H19" s="89"/>
      <c r="I19" s="89"/>
      <c r="J19" s="89" t="n">
        <v>3</v>
      </c>
      <c r="K19" s="89"/>
      <c r="L19" s="89"/>
      <c r="M19" s="89" t="n">
        <v>4</v>
      </c>
      <c r="N19" s="89"/>
      <c r="O19" s="89"/>
      <c r="P19" s="89" t="n">
        <v>5</v>
      </c>
      <c r="Q19" s="89"/>
      <c r="R19" s="89"/>
      <c r="S19" s="89" t="n">
        <v>6</v>
      </c>
      <c r="T19" s="89"/>
      <c r="U19" s="89"/>
      <c r="V19" s="89" t="n">
        <v>7</v>
      </c>
      <c r="W19" s="89"/>
      <c r="X19" s="89"/>
      <c r="Y19" s="89" t="n">
        <v>8</v>
      </c>
      <c r="Z19" s="89"/>
      <c r="AA19" s="89"/>
      <c r="AB19" s="89" t="n">
        <v>9</v>
      </c>
      <c r="AC19" s="89"/>
      <c r="AD19" s="89"/>
      <c r="AE19" s="89" t="n">
        <v>10</v>
      </c>
      <c r="AF19" s="89"/>
      <c r="AG19" s="89"/>
    </row>
    <row r="20" s="2" customFormat="true" ht="20.75" hidden="false" customHeight="true" outlineLevel="0" collapsed="false">
      <c r="B20" s="90" t="str">
        <f aca="false">CONCATENATE("CSSC TSA ",$F$1," ",$G$1," IAP Div ",$B$19)</f>
        <v>CSSC TSA Winter 2024/25 IAP Div Z</v>
      </c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</row>
    <row r="21" customFormat="false" ht="14.65" hidden="false" customHeight="false" outlineLevel="0" collapsed="false">
      <c r="A21" s="91"/>
      <c r="B21" s="92"/>
      <c r="C21" s="93"/>
      <c r="D21" s="94"/>
      <c r="E21" s="95"/>
      <c r="F21" s="96" t="str">
        <f aca="false">IF(COUNTBLANK(D21:E22)&gt;0,"",SUM(D21:E22))</f>
        <v/>
      </c>
      <c r="G21" s="94"/>
      <c r="H21" s="95"/>
      <c r="I21" s="96" t="str">
        <f aca="false">IF(COUNTBLANK(G21:H22)&gt;0,"",SUM(G21:H22))</f>
        <v/>
      </c>
      <c r="J21" s="94"/>
      <c r="K21" s="95"/>
      <c r="L21" s="96" t="str">
        <f aca="false">IF(COUNTBLANK(J21:K22)&gt;0,"",SUM(J21:K22))</f>
        <v/>
      </c>
      <c r="M21" s="94"/>
      <c r="N21" s="95"/>
      <c r="O21" s="96" t="str">
        <f aca="false">IF(COUNTBLANK(M21:N22)&gt;0,"",SUM(M21:N22))</f>
        <v/>
      </c>
      <c r="P21" s="94"/>
      <c r="Q21" s="95"/>
      <c r="R21" s="96" t="str">
        <f aca="false">IF(COUNTBLANK(P21:Q22)&gt;0,"",SUM(P21:Q22))</f>
        <v/>
      </c>
      <c r="S21" s="94"/>
      <c r="T21" s="95"/>
      <c r="U21" s="96" t="str">
        <f aca="false">IF(COUNTBLANK(S21:T22)&gt;0,"",SUM(S21:T22))</f>
        <v/>
      </c>
      <c r="V21" s="94"/>
      <c r="W21" s="95"/>
      <c r="X21" s="96" t="str">
        <f aca="false">IF(COUNTBLANK(V21:W22)&gt;0,"",SUM(V21:W22))</f>
        <v/>
      </c>
      <c r="Y21" s="94"/>
      <c r="Z21" s="95"/>
      <c r="AA21" s="96" t="str">
        <f aca="false">IF(COUNTBLANK(Y21:Z22)&gt;0,"",SUM(Y21:Z22))</f>
        <v/>
      </c>
      <c r="AB21" s="94"/>
      <c r="AC21" s="95"/>
      <c r="AD21" s="96" t="str">
        <f aca="false">IF(COUNTBLANK(AB21:AC22)&gt;0,"",SUM(AB21:AC22))</f>
        <v/>
      </c>
      <c r="AE21" s="94"/>
      <c r="AF21" s="95"/>
      <c r="AG21" s="97" t="str">
        <f aca="false">IF(COUNTBLANK(AE21:AF22)&gt;0,"",SUM(AE21:AF22))</f>
        <v/>
      </c>
    </row>
    <row r="22" customFormat="false" ht="14.65" hidden="false" customHeight="false" outlineLevel="0" collapsed="false">
      <c r="A22" s="91"/>
      <c r="B22" s="98"/>
      <c r="C22" s="98"/>
      <c r="D22" s="99"/>
      <c r="E22" s="100"/>
      <c r="F22" s="96"/>
      <c r="G22" s="99"/>
      <c r="H22" s="100"/>
      <c r="I22" s="96"/>
      <c r="J22" s="99"/>
      <c r="K22" s="100"/>
      <c r="L22" s="96"/>
      <c r="M22" s="99"/>
      <c r="N22" s="100"/>
      <c r="O22" s="96"/>
      <c r="P22" s="99"/>
      <c r="Q22" s="100"/>
      <c r="R22" s="96"/>
      <c r="S22" s="99"/>
      <c r="T22" s="100"/>
      <c r="U22" s="96"/>
      <c r="V22" s="99"/>
      <c r="W22" s="100"/>
      <c r="X22" s="96"/>
      <c r="Y22" s="99"/>
      <c r="Z22" s="100"/>
      <c r="AA22" s="96"/>
      <c r="AB22" s="99"/>
      <c r="AC22" s="100"/>
      <c r="AD22" s="96"/>
      <c r="AE22" s="99"/>
      <c r="AF22" s="100"/>
      <c r="AG22" s="97"/>
    </row>
    <row r="23" customFormat="false" ht="14.65" hidden="false" customHeight="false" outlineLevel="0" collapsed="false">
      <c r="A23" s="91"/>
      <c r="B23" s="92"/>
      <c r="C23" s="93"/>
      <c r="D23" s="94"/>
      <c r="E23" s="95"/>
      <c r="F23" s="96" t="str">
        <f aca="false">IF(COUNTBLANK(D23:E24)&gt;0,"",SUM(D23:E24))</f>
        <v/>
      </c>
      <c r="G23" s="94"/>
      <c r="H23" s="95"/>
      <c r="I23" s="96" t="str">
        <f aca="false">IF(COUNTBLANK(G23:H24)&gt;0,"",SUM(G23:H24))</f>
        <v/>
      </c>
      <c r="J23" s="94"/>
      <c r="K23" s="95"/>
      <c r="L23" s="96" t="str">
        <f aca="false">IF(COUNTBLANK(J23:K24)&gt;0,"",SUM(J23:K24))</f>
        <v/>
      </c>
      <c r="M23" s="94"/>
      <c r="N23" s="95"/>
      <c r="O23" s="96" t="str">
        <f aca="false">IF(COUNTBLANK(M23:N24)&gt;0,"",SUM(M23:N24))</f>
        <v/>
      </c>
      <c r="P23" s="94"/>
      <c r="Q23" s="95"/>
      <c r="R23" s="96" t="str">
        <f aca="false">IF(COUNTBLANK(P23:Q24)&gt;0,"",SUM(P23:Q24))</f>
        <v/>
      </c>
      <c r="S23" s="94"/>
      <c r="T23" s="95"/>
      <c r="U23" s="96" t="str">
        <f aca="false">IF(COUNTBLANK(S23:T24)&gt;0,"",SUM(S23:T24))</f>
        <v/>
      </c>
      <c r="V23" s="94"/>
      <c r="W23" s="95"/>
      <c r="X23" s="96" t="str">
        <f aca="false">IF(COUNTBLANK(V23:W24)&gt;0,"",SUM(V23:W24))</f>
        <v/>
      </c>
      <c r="Y23" s="94"/>
      <c r="Z23" s="95"/>
      <c r="AA23" s="96" t="str">
        <f aca="false">IF(COUNTBLANK(Y23:Z24)&gt;0,"",SUM(Y23:Z24))</f>
        <v/>
      </c>
      <c r="AB23" s="94"/>
      <c r="AC23" s="95"/>
      <c r="AD23" s="96" t="str">
        <f aca="false">IF(COUNTBLANK(AB23:AC24)&gt;0,"",SUM(AB23:AC24))</f>
        <v/>
      </c>
      <c r="AE23" s="94"/>
      <c r="AF23" s="95"/>
      <c r="AG23" s="97" t="str">
        <f aca="false">IF(COUNTBLANK(AE23:AF24)&gt;0,"",SUM(AE23:AF24))</f>
        <v/>
      </c>
    </row>
    <row r="24" customFormat="false" ht="14.65" hidden="false" customHeight="false" outlineLevel="0" collapsed="false">
      <c r="A24" s="91"/>
      <c r="B24" s="98"/>
      <c r="C24" s="98"/>
      <c r="D24" s="99"/>
      <c r="E24" s="100"/>
      <c r="F24" s="96"/>
      <c r="G24" s="99"/>
      <c r="H24" s="100"/>
      <c r="I24" s="96"/>
      <c r="J24" s="99"/>
      <c r="K24" s="100"/>
      <c r="L24" s="96"/>
      <c r="M24" s="99"/>
      <c r="N24" s="100"/>
      <c r="O24" s="96"/>
      <c r="P24" s="99"/>
      <c r="Q24" s="100"/>
      <c r="R24" s="96"/>
      <c r="S24" s="99"/>
      <c r="T24" s="100"/>
      <c r="U24" s="96"/>
      <c r="V24" s="99"/>
      <c r="W24" s="100"/>
      <c r="X24" s="96"/>
      <c r="Y24" s="99"/>
      <c r="Z24" s="100"/>
      <c r="AA24" s="96"/>
      <c r="AB24" s="99"/>
      <c r="AC24" s="100"/>
      <c r="AD24" s="96"/>
      <c r="AE24" s="99"/>
      <c r="AF24" s="100"/>
      <c r="AG24" s="97"/>
    </row>
    <row r="25" customFormat="false" ht="14.65" hidden="false" customHeight="false" outlineLevel="0" collapsed="false">
      <c r="A25" s="91"/>
      <c r="B25" s="92"/>
      <c r="C25" s="93"/>
      <c r="D25" s="94"/>
      <c r="E25" s="101"/>
      <c r="F25" s="96" t="str">
        <f aca="false">IF(COUNTBLANK(D25:E26)&gt;0,"",SUM(D25:E26))</f>
        <v/>
      </c>
      <c r="G25" s="102"/>
      <c r="H25" s="101"/>
      <c r="I25" s="96" t="str">
        <f aca="false">IF(COUNTBLANK(G25:H26)&gt;0,"",SUM(G25:H26))</f>
        <v/>
      </c>
      <c r="J25" s="102"/>
      <c r="K25" s="101"/>
      <c r="L25" s="96" t="str">
        <f aca="false">IF(COUNTBLANK(J25:K26)&gt;0,"",SUM(J25:K26))</f>
        <v/>
      </c>
      <c r="M25" s="102"/>
      <c r="N25" s="101"/>
      <c r="O25" s="96" t="str">
        <f aca="false">IF(COUNTBLANK(M25:N26)&gt;0,"",SUM(M25:N26))</f>
        <v/>
      </c>
      <c r="P25" s="102"/>
      <c r="Q25" s="101"/>
      <c r="R25" s="96" t="str">
        <f aca="false">IF(COUNTBLANK(P25:Q26)&gt;0,"",SUM(P25:Q26))</f>
        <v/>
      </c>
      <c r="S25" s="102"/>
      <c r="T25" s="101"/>
      <c r="U25" s="96" t="str">
        <f aca="false">IF(COUNTBLANK(S25:T26)&gt;0,"",SUM(S25:T26))</f>
        <v/>
      </c>
      <c r="V25" s="102"/>
      <c r="W25" s="101"/>
      <c r="X25" s="96" t="str">
        <f aca="false">IF(COUNTBLANK(V25:W26)&gt;0,"",SUM(V25:W26))</f>
        <v/>
      </c>
      <c r="Y25" s="102"/>
      <c r="Z25" s="101"/>
      <c r="AA25" s="96" t="str">
        <f aca="false">IF(COUNTBLANK(Y25:Z26)&gt;0,"",SUM(Y25:Z26))</f>
        <v/>
      </c>
      <c r="AB25" s="102"/>
      <c r="AC25" s="101"/>
      <c r="AD25" s="96" t="str">
        <f aca="false">IF(COUNTBLANK(AB25:AC26)&gt;0,"",SUM(AB25:AC26))</f>
        <v/>
      </c>
      <c r="AE25" s="102"/>
      <c r="AF25" s="101"/>
      <c r="AG25" s="97" t="str">
        <f aca="false">IF(COUNTBLANK(AE25:AF26)&gt;0,"",SUM(AE25:AF26))</f>
        <v/>
      </c>
    </row>
    <row r="26" customFormat="false" ht="14.65" hidden="false" customHeight="false" outlineLevel="0" collapsed="false">
      <c r="A26" s="91"/>
      <c r="B26" s="98"/>
      <c r="C26" s="98"/>
      <c r="D26" s="103"/>
      <c r="E26" s="104"/>
      <c r="F26" s="96"/>
      <c r="G26" s="103"/>
      <c r="H26" s="104"/>
      <c r="I26" s="96"/>
      <c r="J26" s="103"/>
      <c r="K26" s="104"/>
      <c r="L26" s="96"/>
      <c r="M26" s="103"/>
      <c r="N26" s="104"/>
      <c r="O26" s="96"/>
      <c r="P26" s="103"/>
      <c r="Q26" s="104"/>
      <c r="R26" s="96"/>
      <c r="S26" s="103"/>
      <c r="T26" s="104"/>
      <c r="U26" s="96"/>
      <c r="V26" s="103"/>
      <c r="W26" s="104"/>
      <c r="X26" s="96"/>
      <c r="Y26" s="103"/>
      <c r="Z26" s="104"/>
      <c r="AA26" s="96"/>
      <c r="AB26" s="103"/>
      <c r="AC26" s="104"/>
      <c r="AD26" s="96"/>
      <c r="AE26" s="103"/>
      <c r="AF26" s="104"/>
      <c r="AG26" s="97"/>
    </row>
    <row r="27" customFormat="false" ht="14.65" hidden="false" customHeight="false" outlineLevel="0" collapsed="false">
      <c r="A27" s="91"/>
      <c r="B27" s="105"/>
      <c r="C27" s="93"/>
      <c r="D27" s="94"/>
      <c r="E27" s="95"/>
      <c r="F27" s="96" t="str">
        <f aca="false">IF(COUNTBLANK(D27:E28)&gt;0,"",SUM(D27:E28))</f>
        <v/>
      </c>
      <c r="G27" s="94"/>
      <c r="H27" s="95"/>
      <c r="I27" s="96" t="str">
        <f aca="false">IF(COUNTBLANK(G27:H28)&gt;0,"",SUM(G27:H28))</f>
        <v/>
      </c>
      <c r="J27" s="94"/>
      <c r="K27" s="95"/>
      <c r="L27" s="96" t="str">
        <f aca="false">IF(COUNTBLANK(J27:K28)&gt;0,"",SUM(J27:K28))</f>
        <v/>
      </c>
      <c r="M27" s="94"/>
      <c r="N27" s="95"/>
      <c r="O27" s="96" t="str">
        <f aca="false">IF(COUNTBLANK(M27:N28)&gt;0,"",SUM(M27:N28))</f>
        <v/>
      </c>
      <c r="P27" s="94"/>
      <c r="Q27" s="95"/>
      <c r="R27" s="96" t="str">
        <f aca="false">IF(COUNTBLANK(P27:Q28)&gt;0,"",SUM(P27:Q28))</f>
        <v/>
      </c>
      <c r="S27" s="94"/>
      <c r="T27" s="95"/>
      <c r="U27" s="96" t="str">
        <f aca="false">IF(COUNTBLANK(S27:T28)&gt;0,"",SUM(S27:T28))</f>
        <v/>
      </c>
      <c r="V27" s="94"/>
      <c r="W27" s="95"/>
      <c r="X27" s="96" t="str">
        <f aca="false">IF(COUNTBLANK(V27:W28)&gt;0,"",SUM(V27:W28))</f>
        <v/>
      </c>
      <c r="Y27" s="94"/>
      <c r="Z27" s="95"/>
      <c r="AA27" s="96" t="str">
        <f aca="false">IF(COUNTBLANK(Y27:Z28)&gt;0,"",SUM(Y27:Z28))</f>
        <v/>
      </c>
      <c r="AB27" s="94"/>
      <c r="AC27" s="95"/>
      <c r="AD27" s="96" t="str">
        <f aca="false">IF(COUNTBLANK(AB27:AC28)&gt;0,"",SUM(AB27:AC28))</f>
        <v/>
      </c>
      <c r="AE27" s="94"/>
      <c r="AF27" s="95"/>
      <c r="AG27" s="97" t="str">
        <f aca="false">IF(COUNTBLANK(AE27:AF28)&gt;0,"",SUM(AE27:AF28))</f>
        <v/>
      </c>
    </row>
    <row r="28" customFormat="false" ht="14.65" hidden="false" customHeight="false" outlineLevel="0" collapsed="false">
      <c r="A28" s="91"/>
      <c r="B28" s="98"/>
      <c r="C28" s="98"/>
      <c r="D28" s="103"/>
      <c r="E28" s="104"/>
      <c r="F28" s="96"/>
      <c r="G28" s="103"/>
      <c r="H28" s="104"/>
      <c r="I28" s="96"/>
      <c r="J28" s="103"/>
      <c r="K28" s="104"/>
      <c r="L28" s="96"/>
      <c r="M28" s="103"/>
      <c r="N28" s="104"/>
      <c r="O28" s="96"/>
      <c r="P28" s="103"/>
      <c r="Q28" s="104"/>
      <c r="R28" s="96"/>
      <c r="S28" s="103"/>
      <c r="T28" s="104"/>
      <c r="U28" s="96"/>
      <c r="V28" s="103"/>
      <c r="W28" s="104"/>
      <c r="X28" s="96"/>
      <c r="Y28" s="103"/>
      <c r="Z28" s="104"/>
      <c r="AA28" s="96"/>
      <c r="AB28" s="103"/>
      <c r="AC28" s="104"/>
      <c r="AD28" s="96"/>
      <c r="AE28" s="103"/>
      <c r="AF28" s="104"/>
      <c r="AG28" s="97"/>
    </row>
    <row r="29" customFormat="false" ht="14.65" hidden="false" customHeight="false" outlineLevel="0" collapsed="false">
      <c r="B29" s="92"/>
      <c r="C29" s="93"/>
      <c r="D29" s="94"/>
      <c r="E29" s="95"/>
      <c r="F29" s="96" t="str">
        <f aca="false">IF(COUNTBLANK(D29:E30)&gt;0,"",SUM(D29:E30))</f>
        <v/>
      </c>
      <c r="G29" s="94"/>
      <c r="H29" s="95"/>
      <c r="I29" s="96" t="str">
        <f aca="false">IF(COUNTBLANK(G29:H30)&gt;0,"",SUM(G29:H30))</f>
        <v/>
      </c>
      <c r="J29" s="94"/>
      <c r="K29" s="95"/>
      <c r="L29" s="96" t="str">
        <f aca="false">IF(COUNTBLANK(J29:K30)&gt;0,"",SUM(J29:K30))</f>
        <v/>
      </c>
      <c r="M29" s="94"/>
      <c r="N29" s="95"/>
      <c r="O29" s="96" t="str">
        <f aca="false">IF(COUNTBLANK(M29:N30)&gt;0,"",SUM(M29:N30))</f>
        <v/>
      </c>
      <c r="P29" s="94"/>
      <c r="Q29" s="95"/>
      <c r="R29" s="96" t="str">
        <f aca="false">IF(COUNTBLANK(P29:Q30)&gt;0,"",SUM(P29:Q30))</f>
        <v/>
      </c>
      <c r="S29" s="94"/>
      <c r="T29" s="95"/>
      <c r="U29" s="96" t="str">
        <f aca="false">IF(COUNTBLANK(S29:T30)&gt;0,"",SUM(S29:T30))</f>
        <v/>
      </c>
      <c r="V29" s="94"/>
      <c r="W29" s="95"/>
      <c r="X29" s="96" t="str">
        <f aca="false">IF(COUNTBLANK(V29:W30)&gt;0,"",SUM(V29:W30))</f>
        <v/>
      </c>
      <c r="Y29" s="94"/>
      <c r="Z29" s="95"/>
      <c r="AA29" s="96" t="str">
        <f aca="false">IF(COUNTBLANK(Y29:Z30)&gt;0,"",SUM(Y29:Z30))</f>
        <v/>
      </c>
      <c r="AB29" s="94"/>
      <c r="AC29" s="95"/>
      <c r="AD29" s="96" t="str">
        <f aca="false">IF(COUNTBLANK(AB29:AC30)&gt;0,"",SUM(AB29:AC30))</f>
        <v/>
      </c>
      <c r="AE29" s="94"/>
      <c r="AF29" s="95"/>
      <c r="AG29" s="97" t="str">
        <f aca="false">IF(COUNTBLANK(AE29:AF30)&gt;0,"",SUM(AE29:AF30))</f>
        <v/>
      </c>
    </row>
    <row r="30" customFormat="false" ht="14.65" hidden="false" customHeight="false" outlineLevel="0" collapsed="false">
      <c r="B30" s="98"/>
      <c r="C30" s="98"/>
      <c r="D30" s="99"/>
      <c r="E30" s="100"/>
      <c r="F30" s="96"/>
      <c r="G30" s="99"/>
      <c r="H30" s="100"/>
      <c r="I30" s="96"/>
      <c r="J30" s="99"/>
      <c r="K30" s="100"/>
      <c r="L30" s="96"/>
      <c r="M30" s="99"/>
      <c r="N30" s="100"/>
      <c r="O30" s="96"/>
      <c r="P30" s="99"/>
      <c r="Q30" s="100"/>
      <c r="R30" s="96"/>
      <c r="S30" s="99"/>
      <c r="T30" s="100"/>
      <c r="U30" s="96"/>
      <c r="V30" s="99"/>
      <c r="W30" s="100"/>
      <c r="X30" s="96"/>
      <c r="Y30" s="99"/>
      <c r="Z30" s="100"/>
      <c r="AA30" s="96"/>
      <c r="AB30" s="99"/>
      <c r="AC30" s="100"/>
      <c r="AD30" s="96"/>
      <c r="AE30" s="99"/>
      <c r="AF30" s="100"/>
      <c r="AG30" s="97"/>
    </row>
    <row r="31" customFormat="false" ht="14.65" hidden="false" customHeight="false" outlineLevel="0" collapsed="false">
      <c r="B31" s="92"/>
      <c r="C31" s="93"/>
      <c r="D31" s="94"/>
      <c r="E31" s="101"/>
      <c r="F31" s="96" t="str">
        <f aca="false">IF(COUNTBLANK(D31:E32)&gt;0,"",SUM(D31:E32))</f>
        <v/>
      </c>
      <c r="G31" s="102"/>
      <c r="H31" s="101"/>
      <c r="I31" s="96" t="str">
        <f aca="false">IF(COUNTBLANK(G31:H32)&gt;0,"",SUM(G31:H32))</f>
        <v/>
      </c>
      <c r="J31" s="106"/>
      <c r="K31" s="101"/>
      <c r="L31" s="96" t="str">
        <f aca="false">IF(COUNTBLANK(J31:K32)&gt;0,"",SUM(J31:K32))</f>
        <v/>
      </c>
      <c r="M31" s="102"/>
      <c r="N31" s="101"/>
      <c r="O31" s="96" t="str">
        <f aca="false">IF(COUNTBLANK(M31:N32)&gt;0,"",SUM(M31:N32))</f>
        <v/>
      </c>
      <c r="P31" s="107"/>
      <c r="Q31" s="108"/>
      <c r="R31" s="96" t="str">
        <f aca="false">IF(COUNTBLANK(P31:Q32)&gt;0,"",SUM(P31:Q32))</f>
        <v/>
      </c>
      <c r="S31" s="94"/>
      <c r="T31" s="101"/>
      <c r="U31" s="96" t="str">
        <f aca="false">IF(COUNTBLANK(S31:T32)&gt;0,"",SUM(S31:T32))</f>
        <v/>
      </c>
      <c r="V31" s="102"/>
      <c r="W31" s="101"/>
      <c r="X31" s="96" t="str">
        <f aca="false">IF(COUNTBLANK(V31:W32)&gt;0,"",SUM(V31:W32))</f>
        <v/>
      </c>
      <c r="Y31" s="106"/>
      <c r="Z31" s="101"/>
      <c r="AA31" s="96" t="str">
        <f aca="false">IF(COUNTBLANK(Y31:Z32)&gt;0,"",SUM(Y31:Z32))</f>
        <v/>
      </c>
      <c r="AB31" s="102"/>
      <c r="AC31" s="101"/>
      <c r="AD31" s="96" t="str">
        <f aca="false">IF(COUNTBLANK(AB31:AC32)&gt;0,"",SUM(AB31:AC32))</f>
        <v/>
      </c>
      <c r="AE31" s="107"/>
      <c r="AF31" s="108"/>
      <c r="AG31" s="97" t="str">
        <f aca="false">IF(COUNTBLANK(AE31:AF32)&gt;0,"",SUM(AE31:AF32))</f>
        <v/>
      </c>
      <c r="AH31" s="109"/>
    </row>
    <row r="32" customFormat="false" ht="14.65" hidden="false" customHeight="false" outlineLevel="0" collapsed="false">
      <c r="B32" s="98"/>
      <c r="C32" s="98"/>
      <c r="D32" s="99"/>
      <c r="E32" s="100"/>
      <c r="F32" s="96"/>
      <c r="G32" s="99"/>
      <c r="H32" s="100"/>
      <c r="I32" s="96"/>
      <c r="J32" s="99"/>
      <c r="K32" s="100"/>
      <c r="L32" s="96"/>
      <c r="M32" s="99"/>
      <c r="N32" s="100"/>
      <c r="O32" s="96"/>
      <c r="P32" s="99"/>
      <c r="Q32" s="100"/>
      <c r="R32" s="96"/>
      <c r="S32" s="99"/>
      <c r="T32" s="100"/>
      <c r="U32" s="96"/>
      <c r="V32" s="99"/>
      <c r="W32" s="100"/>
      <c r="X32" s="96"/>
      <c r="Y32" s="99"/>
      <c r="Z32" s="100"/>
      <c r="AA32" s="96"/>
      <c r="AB32" s="99"/>
      <c r="AC32" s="100"/>
      <c r="AD32" s="96"/>
      <c r="AE32" s="99"/>
      <c r="AF32" s="100"/>
      <c r="AG32" s="97"/>
    </row>
    <row r="34" customFormat="false" ht="14.65" hidden="false" customHeight="false" outlineLevel="0" collapsed="false">
      <c r="B34" s="110" t="s">
        <v>32</v>
      </c>
      <c r="C34" s="110"/>
      <c r="D34" s="110"/>
      <c r="F34" s="111" t="str">
        <f aca="true">IF(D$18&lt;TODAY(),"Y","")</f>
        <v/>
      </c>
      <c r="I34" s="111" t="str">
        <f aca="true">IF(G$18&lt;TODAY(),"Y","")</f>
        <v/>
      </c>
      <c r="L34" s="111" t="str">
        <f aca="true">IF(J$18&lt;TODAY(),"Y","")</f>
        <v/>
      </c>
      <c r="O34" s="111" t="str">
        <f aca="true">IF(M$18&lt;TODAY(),"Y","")</f>
        <v/>
      </c>
      <c r="R34" s="111" t="str">
        <f aca="true">IF(P$18&lt;TODAY(),"Y","")</f>
        <v/>
      </c>
      <c r="U34" s="111" t="str">
        <f aca="true">IF(S$18&lt;TODAY(),"Y","")</f>
        <v/>
      </c>
      <c r="X34" s="111" t="str">
        <f aca="true">IF(V$18&lt;TODAY(),"Y","")</f>
        <v/>
      </c>
      <c r="AA34" s="112" t="str">
        <f aca="true">IF(Y$18&lt;TODAY(),"Y","")</f>
        <v/>
      </c>
      <c r="AD34" s="112" t="str">
        <f aca="true">IF(AB$18&lt;TODAY(),"Y","")</f>
        <v/>
      </c>
      <c r="AG34" s="112" t="str">
        <f aca="true">IF(AE$18&lt;TODAY(),"Y","")</f>
        <v/>
      </c>
    </row>
    <row r="35" customFormat="false" ht="14.65" hidden="false" customHeight="true" outlineLevel="0" collapsed="false">
      <c r="B35" s="113" t="s">
        <v>33</v>
      </c>
      <c r="C35" s="113"/>
      <c r="D35" s="113"/>
    </row>
    <row r="36" customFormat="false" ht="14.65" hidden="false" customHeight="false" outlineLevel="0" collapsed="false">
      <c r="B36" s="113"/>
      <c r="C36" s="113"/>
      <c r="D36" s="113"/>
    </row>
    <row r="37" customFormat="false" ht="14.65" hidden="false" customHeight="false" outlineLevel="0" collapsed="false">
      <c r="B37" s="113"/>
      <c r="C37" s="113"/>
      <c r="D37" s="113"/>
    </row>
    <row r="38" customFormat="false" ht="14.65" hidden="false" customHeight="false" outlineLevel="0" collapsed="false">
      <c r="B38" s="113"/>
      <c r="C38" s="113"/>
      <c r="D38" s="113"/>
    </row>
    <row r="39" customFormat="false" ht="14.65" hidden="false" customHeight="false" outlineLevel="0" collapsed="false">
      <c r="B39" s="113"/>
      <c r="C39" s="113"/>
      <c r="D39" s="113"/>
    </row>
  </sheetData>
  <mergeCells count="109">
    <mergeCell ref="B3:AG3"/>
    <mergeCell ref="B4:AG4"/>
    <mergeCell ref="B5:AG5"/>
    <mergeCell ref="B6:AG6"/>
    <mergeCell ref="B7:AG7"/>
    <mergeCell ref="B8:AG8"/>
    <mergeCell ref="B9:AG9"/>
    <mergeCell ref="B10:AG10"/>
    <mergeCell ref="B11:AG11"/>
    <mergeCell ref="B15:C15"/>
    <mergeCell ref="D17:F17"/>
    <mergeCell ref="G17:I17"/>
    <mergeCell ref="J17:L17"/>
    <mergeCell ref="M17:O17"/>
    <mergeCell ref="P17:R17"/>
    <mergeCell ref="S17:U17"/>
    <mergeCell ref="V17:X17"/>
    <mergeCell ref="Y17:AA17"/>
    <mergeCell ref="AB17:AD17"/>
    <mergeCell ref="AE17:AG17"/>
    <mergeCell ref="D18:F18"/>
    <mergeCell ref="G18:I18"/>
    <mergeCell ref="J18:L18"/>
    <mergeCell ref="M18:O18"/>
    <mergeCell ref="P18:R18"/>
    <mergeCell ref="S18:U18"/>
    <mergeCell ref="V18:X18"/>
    <mergeCell ref="Y18:AA18"/>
    <mergeCell ref="AB18:AD18"/>
    <mergeCell ref="AE18:AG18"/>
    <mergeCell ref="D19:F19"/>
    <mergeCell ref="G19:I19"/>
    <mergeCell ref="J19:L19"/>
    <mergeCell ref="M19:O19"/>
    <mergeCell ref="P19:R19"/>
    <mergeCell ref="S19:U19"/>
    <mergeCell ref="V19:X19"/>
    <mergeCell ref="Y19:AA19"/>
    <mergeCell ref="AB19:AD19"/>
    <mergeCell ref="AE19:AG19"/>
    <mergeCell ref="B20:AG20"/>
    <mergeCell ref="F21:F22"/>
    <mergeCell ref="I21:I22"/>
    <mergeCell ref="L21:L22"/>
    <mergeCell ref="O21:O22"/>
    <mergeCell ref="R21:R22"/>
    <mergeCell ref="U21:U22"/>
    <mergeCell ref="X21:X22"/>
    <mergeCell ref="AA21:AA22"/>
    <mergeCell ref="AD21:AD22"/>
    <mergeCell ref="AG21:AG22"/>
    <mergeCell ref="B22:C22"/>
    <mergeCell ref="F23:F24"/>
    <mergeCell ref="I23:I24"/>
    <mergeCell ref="L23:L24"/>
    <mergeCell ref="O23:O24"/>
    <mergeCell ref="R23:R24"/>
    <mergeCell ref="U23:U24"/>
    <mergeCell ref="X23:X24"/>
    <mergeCell ref="AA23:AA24"/>
    <mergeCell ref="AD23:AD24"/>
    <mergeCell ref="AG23:AG24"/>
    <mergeCell ref="B24:C24"/>
    <mergeCell ref="F25:F26"/>
    <mergeCell ref="I25:I26"/>
    <mergeCell ref="L25:L26"/>
    <mergeCell ref="O25:O26"/>
    <mergeCell ref="R25:R26"/>
    <mergeCell ref="U25:U26"/>
    <mergeCell ref="X25:X26"/>
    <mergeCell ref="AA25:AA26"/>
    <mergeCell ref="AD25:AD26"/>
    <mergeCell ref="AG25:AG26"/>
    <mergeCell ref="B26:C26"/>
    <mergeCell ref="F27:F28"/>
    <mergeCell ref="I27:I28"/>
    <mergeCell ref="L27:L28"/>
    <mergeCell ref="O27:O28"/>
    <mergeCell ref="R27:R28"/>
    <mergeCell ref="U27:U28"/>
    <mergeCell ref="X27:X28"/>
    <mergeCell ref="AA27:AA28"/>
    <mergeCell ref="AD27:AD28"/>
    <mergeCell ref="AG27:AG28"/>
    <mergeCell ref="B28:C28"/>
    <mergeCell ref="F29:F30"/>
    <mergeCell ref="I29:I30"/>
    <mergeCell ref="L29:L30"/>
    <mergeCell ref="O29:O30"/>
    <mergeCell ref="R29:R30"/>
    <mergeCell ref="U29:U30"/>
    <mergeCell ref="X29:X30"/>
    <mergeCell ref="AA29:AA30"/>
    <mergeCell ref="AD29:AD30"/>
    <mergeCell ref="AG29:AG30"/>
    <mergeCell ref="B30:C30"/>
    <mergeCell ref="F31:F32"/>
    <mergeCell ref="I31:I32"/>
    <mergeCell ref="L31:L32"/>
    <mergeCell ref="O31:O32"/>
    <mergeCell ref="R31:R32"/>
    <mergeCell ref="U31:U32"/>
    <mergeCell ref="X31:X32"/>
    <mergeCell ref="AA31:AA32"/>
    <mergeCell ref="AD31:AD32"/>
    <mergeCell ref="AG31:AG32"/>
    <mergeCell ref="B32:C32"/>
    <mergeCell ref="B34:D34"/>
    <mergeCell ref="B35:D39"/>
  </mergeCells>
  <conditionalFormatting sqref="F34 I34 L34 O34 R34 U34 X34 AA34 AD34 AG34">
    <cfRule type="cellIs" priority="2" operator="equal" aboveAverage="0" equalAverage="0" bottom="0" percent="0" rank="0" text="" dxfId="1">
      <formula>"Y"</formula>
    </cfRule>
  </conditionalFormatting>
  <printOptions headings="false" gridLines="false" gridLinesSet="true" horizontalCentered="false" verticalCentered="false"/>
  <pageMargins left="0.39375" right="0.39375" top="0.39375" bottom="0.560416666666667" header="0.511811023622047" footer="0.393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&amp;L&amp;12© CSSC-TSA Results&amp;R&amp;12Published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_x005F_x0000__x005F_x0000__x005F_x0000_</Template>
  <TotalTime>665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2006-06-01T11:25:50Z</dcterms:created>
  <dc:creator>Trevor Langridge</dc:creator>
  <dc:description/>
  <dc:language>en-GB</dc:language>
  <cp:lastModifiedBy/>
  <cp:lastPrinted>2019-04-22T08:56:11Z</cp:lastPrinted>
  <dcterms:modified xsi:type="dcterms:W3CDTF">2024-09-12T06:48:51Z</dcterms:modified>
  <cp:revision>138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2057-11.2.0.8684_x0000__x0000__x0000_</vt:lpwstr>
  </property>
</Properties>
</file>